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440" windowHeight="8835" activeTab="1"/>
  </bookViews>
  <sheets>
    <sheet name="Benchmark 2015" sheetId="1" r:id="rId1"/>
    <sheet name="OCT 2016" sheetId="2" r:id="rId2"/>
    <sheet name="Comparison" sheetId="3" r:id="rId3"/>
  </sheets>
  <calcPr calcId="125725"/>
</workbook>
</file>

<file path=xl/calcChain.xml><?xml version="1.0" encoding="utf-8"?>
<calcChain xmlns="http://schemas.openxmlformats.org/spreadsheetml/2006/main">
  <c r="O74" i="3"/>
  <c r="O73"/>
  <c r="O72"/>
  <c r="O71"/>
  <c r="O69"/>
  <c r="O68"/>
  <c r="O67"/>
  <c r="O65"/>
  <c r="O64"/>
  <c r="K74"/>
  <c r="K73"/>
  <c r="K72"/>
  <c r="K71"/>
  <c r="K69"/>
  <c r="K68"/>
  <c r="K67"/>
  <c r="K65"/>
  <c r="K64"/>
  <c r="I72"/>
  <c r="G74"/>
  <c r="G73"/>
  <c r="G72"/>
  <c r="G71"/>
  <c r="G69"/>
  <c r="G68"/>
  <c r="G67"/>
  <c r="G65"/>
  <c r="G64"/>
  <c r="C74"/>
  <c r="C73"/>
  <c r="C72"/>
  <c r="C71"/>
  <c r="C69"/>
  <c r="C68"/>
  <c r="C67"/>
  <c r="C65"/>
  <c r="C64"/>
  <c r="O63"/>
  <c r="M63"/>
  <c r="K63"/>
  <c r="G63"/>
  <c r="C63"/>
  <c r="Q58"/>
  <c r="Q53"/>
  <c r="O60"/>
  <c r="O59"/>
  <c r="O58"/>
  <c r="O57"/>
  <c r="O55"/>
  <c r="O54"/>
  <c r="O53"/>
  <c r="O51"/>
  <c r="O50"/>
  <c r="M60"/>
  <c r="M55"/>
  <c r="M50"/>
  <c r="K60"/>
  <c r="K59"/>
  <c r="K58"/>
  <c r="K57"/>
  <c r="K55"/>
  <c r="K54"/>
  <c r="K53"/>
  <c r="K51"/>
  <c r="K50"/>
  <c r="I58"/>
  <c r="I53"/>
  <c r="G60"/>
  <c r="G59"/>
  <c r="G58"/>
  <c r="G57"/>
  <c r="G55"/>
  <c r="G54"/>
  <c r="G53"/>
  <c r="G51"/>
  <c r="G50"/>
  <c r="C60"/>
  <c r="C59"/>
  <c r="C58"/>
  <c r="C57"/>
  <c r="C55"/>
  <c r="C54"/>
  <c r="C53"/>
  <c r="C51"/>
  <c r="C50"/>
  <c r="O49"/>
  <c r="M49"/>
  <c r="K49"/>
  <c r="G49"/>
  <c r="C49"/>
  <c r="Q42"/>
  <c r="Q38"/>
  <c r="O46"/>
  <c r="O45"/>
  <c r="O44"/>
  <c r="O43"/>
  <c r="O42"/>
  <c r="O41"/>
  <c r="O40"/>
  <c r="O39"/>
  <c r="O38"/>
  <c r="O37"/>
  <c r="O36"/>
  <c r="M42"/>
  <c r="M38"/>
  <c r="K46"/>
  <c r="K45"/>
  <c r="K44"/>
  <c r="K43"/>
  <c r="K42"/>
  <c r="K41"/>
  <c r="K40"/>
  <c r="K39"/>
  <c r="K38"/>
  <c r="K37"/>
  <c r="K36"/>
  <c r="I42"/>
  <c r="I38"/>
  <c r="G46"/>
  <c r="G45"/>
  <c r="G44"/>
  <c r="G43"/>
  <c r="G42"/>
  <c r="G41"/>
  <c r="G40"/>
  <c r="G39"/>
  <c r="G38"/>
  <c r="G37"/>
  <c r="G36"/>
  <c r="E42"/>
  <c r="E38"/>
  <c r="C46"/>
  <c r="C45"/>
  <c r="C44"/>
  <c r="C43"/>
  <c r="C42"/>
  <c r="C41"/>
  <c r="C40"/>
  <c r="C39"/>
  <c r="C38"/>
  <c r="C37"/>
  <c r="C36"/>
  <c r="O35"/>
  <c r="K35"/>
  <c r="G35"/>
  <c r="C35"/>
  <c r="Q28"/>
  <c r="Q24"/>
  <c r="O32"/>
  <c r="O31"/>
  <c r="O30"/>
  <c r="O29"/>
  <c r="O28"/>
  <c r="O27"/>
  <c r="O26"/>
  <c r="O25"/>
  <c r="O24"/>
  <c r="O23"/>
  <c r="O22"/>
  <c r="M28"/>
  <c r="M24"/>
  <c r="K32"/>
  <c r="K31"/>
  <c r="K30"/>
  <c r="K29"/>
  <c r="K28"/>
  <c r="K27"/>
  <c r="K26"/>
  <c r="K25"/>
  <c r="K24"/>
  <c r="K23"/>
  <c r="K22"/>
  <c r="O21"/>
  <c r="I28"/>
  <c r="I24"/>
  <c r="G32"/>
  <c r="G31"/>
  <c r="G30"/>
  <c r="G29"/>
  <c r="G28"/>
  <c r="G27"/>
  <c r="G26"/>
  <c r="G25"/>
  <c r="G24"/>
  <c r="G23"/>
  <c r="G22"/>
  <c r="K21"/>
  <c r="G21"/>
  <c r="Q14"/>
  <c r="Q10"/>
  <c r="O18"/>
  <c r="O17"/>
  <c r="O16"/>
  <c r="O15"/>
  <c r="O14"/>
  <c r="O13"/>
  <c r="O12"/>
  <c r="O11"/>
  <c r="O10"/>
  <c r="O9"/>
  <c r="O8"/>
  <c r="M15"/>
  <c r="M14"/>
  <c r="M10"/>
  <c r="M7"/>
  <c r="O7"/>
  <c r="E28"/>
  <c r="E24"/>
  <c r="C32"/>
  <c r="C31"/>
  <c r="C30"/>
  <c r="C29"/>
  <c r="C28"/>
  <c r="C27"/>
  <c r="C26"/>
  <c r="C25"/>
  <c r="C24"/>
  <c r="C23"/>
  <c r="C22"/>
  <c r="C21"/>
  <c r="E14"/>
  <c r="E10"/>
  <c r="K18"/>
  <c r="K17"/>
  <c r="K16"/>
  <c r="K15"/>
  <c r="K14"/>
  <c r="K13"/>
  <c r="K12"/>
  <c r="K11"/>
  <c r="K10"/>
  <c r="K9"/>
  <c r="K8"/>
  <c r="K7"/>
  <c r="I16"/>
  <c r="I14"/>
  <c r="I10"/>
  <c r="I8"/>
  <c r="G18"/>
  <c r="G17"/>
  <c r="G16"/>
  <c r="G15"/>
  <c r="G14"/>
  <c r="G13"/>
  <c r="G12"/>
  <c r="G11"/>
  <c r="G10"/>
  <c r="G9"/>
  <c r="G8"/>
  <c r="G7"/>
  <c r="C18"/>
  <c r="C17"/>
  <c r="C16"/>
  <c r="C15"/>
  <c r="C14"/>
  <c r="C13"/>
  <c r="C12"/>
  <c r="C11"/>
  <c r="C10"/>
  <c r="C9"/>
  <c r="C8"/>
  <c r="C7"/>
  <c r="AN199" i="1"/>
  <c r="AB199"/>
  <c r="P199"/>
  <c r="E199" s="1"/>
  <c r="D199"/>
  <c r="AN198"/>
  <c r="AB198"/>
  <c r="P198"/>
  <c r="E198" s="1"/>
  <c r="D198"/>
  <c r="AN197"/>
  <c r="AB197"/>
  <c r="P197"/>
  <c r="E197" s="1"/>
  <c r="D197"/>
  <c r="AN196"/>
  <c r="AB196"/>
  <c r="P196"/>
  <c r="D196"/>
  <c r="AN194"/>
  <c r="AB194"/>
  <c r="P194"/>
  <c r="D194"/>
  <c r="AN193"/>
  <c r="AB193"/>
  <c r="P193"/>
  <c r="D193"/>
  <c r="AN192"/>
  <c r="AB192"/>
  <c r="P192"/>
  <c r="E192" s="1"/>
  <c r="D192"/>
  <c r="AN190"/>
  <c r="AB190"/>
  <c r="P190"/>
  <c r="D190"/>
  <c r="AN189"/>
  <c r="AB189"/>
  <c r="P189"/>
  <c r="D189"/>
  <c r="AN188"/>
  <c r="AB188"/>
  <c r="P188"/>
  <c r="D188"/>
  <c r="AP185"/>
  <c r="AN185"/>
  <c r="AB185"/>
  <c r="AD185" s="1"/>
  <c r="P185"/>
  <c r="E185" s="1"/>
  <c r="AN184"/>
  <c r="AP184" s="1"/>
  <c r="AB184"/>
  <c r="AD184" s="1"/>
  <c r="P184"/>
  <c r="AN183"/>
  <c r="AP183" s="1"/>
  <c r="AD183"/>
  <c r="AB183"/>
  <c r="P183"/>
  <c r="AN182"/>
  <c r="AP182" s="1"/>
  <c r="AB182"/>
  <c r="AD182" s="1"/>
  <c r="P182"/>
  <c r="AP180"/>
  <c r="AN180"/>
  <c r="AB180"/>
  <c r="AD180" s="1"/>
  <c r="P180"/>
  <c r="E180" s="1"/>
  <c r="AP179"/>
  <c r="AN179"/>
  <c r="AB179"/>
  <c r="AD179" s="1"/>
  <c r="P179"/>
  <c r="AN178"/>
  <c r="AP178" s="1"/>
  <c r="AD178"/>
  <c r="AB178"/>
  <c r="P178"/>
  <c r="AN176"/>
  <c r="AP176" s="1"/>
  <c r="AD176"/>
  <c r="AB176"/>
  <c r="P176"/>
  <c r="AP175"/>
  <c r="AN175"/>
  <c r="AB175"/>
  <c r="AD175" s="1"/>
  <c r="P175"/>
  <c r="E175" s="1"/>
  <c r="AP174"/>
  <c r="AN174"/>
  <c r="AB174"/>
  <c r="AD174" s="1"/>
  <c r="P174"/>
  <c r="AN171"/>
  <c r="AP171" s="1"/>
  <c r="AD171"/>
  <c r="AB171"/>
  <c r="P171"/>
  <c r="AN170"/>
  <c r="AP170" s="1"/>
  <c r="AD170"/>
  <c r="AB170"/>
  <c r="P170"/>
  <c r="AP169"/>
  <c r="AN169"/>
  <c r="AB169"/>
  <c r="AD169" s="1"/>
  <c r="P169"/>
  <c r="E169" s="1"/>
  <c r="AP168"/>
  <c r="AN168"/>
  <c r="AB168"/>
  <c r="AD168" s="1"/>
  <c r="P168"/>
  <c r="AN166"/>
  <c r="AP166" s="1"/>
  <c r="AD166"/>
  <c r="AB166"/>
  <c r="P166"/>
  <c r="AN165"/>
  <c r="AP165" s="1"/>
  <c r="AD165"/>
  <c r="AB165"/>
  <c r="P165"/>
  <c r="AP164"/>
  <c r="AN164"/>
  <c r="AB164"/>
  <c r="AD164" s="1"/>
  <c r="P164"/>
  <c r="E164" s="1"/>
  <c r="AP162"/>
  <c r="AN162"/>
  <c r="AB162"/>
  <c r="AD162" s="1"/>
  <c r="P162"/>
  <c r="AN161"/>
  <c r="AP161" s="1"/>
  <c r="AD161"/>
  <c r="AB161"/>
  <c r="P161"/>
  <c r="AN160"/>
  <c r="AP160" s="1"/>
  <c r="AD160"/>
  <c r="AB160"/>
  <c r="P160"/>
  <c r="AP157"/>
  <c r="AN157"/>
  <c r="Q60" i="3" s="1"/>
  <c r="AB157" i="1"/>
  <c r="AD157" s="1"/>
  <c r="P157"/>
  <c r="AP156"/>
  <c r="AN156"/>
  <c r="Q59" i="3" s="1"/>
  <c r="AB156" i="1"/>
  <c r="P156"/>
  <c r="AN155"/>
  <c r="AP155" s="1"/>
  <c r="AD155"/>
  <c r="AB155"/>
  <c r="M58" i="3" s="1"/>
  <c r="P155" i="1"/>
  <c r="AN154"/>
  <c r="AD154"/>
  <c r="AB154"/>
  <c r="M57" i="3" s="1"/>
  <c r="P154" i="1"/>
  <c r="I57" i="3" s="1"/>
  <c r="AP152" i="1"/>
  <c r="AN152"/>
  <c r="Q55" i="3" s="1"/>
  <c r="AB152" i="1"/>
  <c r="AD152" s="1"/>
  <c r="P152"/>
  <c r="AP151"/>
  <c r="AN151"/>
  <c r="Q54" i="3" s="1"/>
  <c r="AB151" i="1"/>
  <c r="P151"/>
  <c r="AN150"/>
  <c r="AP150" s="1"/>
  <c r="AD150"/>
  <c r="AB150"/>
  <c r="M53" i="3" s="1"/>
  <c r="P150" i="1"/>
  <c r="AN148"/>
  <c r="AD148"/>
  <c r="AB148"/>
  <c r="M51" i="3" s="1"/>
  <c r="P148" i="1"/>
  <c r="I51" i="3" s="1"/>
  <c r="AP147" i="1"/>
  <c r="AN147"/>
  <c r="Q50" i="3" s="1"/>
  <c r="AB147" i="1"/>
  <c r="AD147" s="1"/>
  <c r="P147"/>
  <c r="AP146"/>
  <c r="AN146"/>
  <c r="Q49" i="3" s="1"/>
  <c r="AB146" i="1"/>
  <c r="AD146" s="1"/>
  <c r="P146"/>
  <c r="AN143"/>
  <c r="AP143" s="1"/>
  <c r="AD143"/>
  <c r="AB143"/>
  <c r="P143"/>
  <c r="AN142"/>
  <c r="AP142" s="1"/>
  <c r="AD142"/>
  <c r="AB142"/>
  <c r="P142"/>
  <c r="AP141"/>
  <c r="AN141"/>
  <c r="AB141"/>
  <c r="AD141" s="1"/>
  <c r="P141"/>
  <c r="E141" s="1"/>
  <c r="AP140"/>
  <c r="AN140"/>
  <c r="AB140"/>
  <c r="AD140" s="1"/>
  <c r="P140"/>
  <c r="AN138"/>
  <c r="AP138" s="1"/>
  <c r="AD138"/>
  <c r="AB138"/>
  <c r="P138"/>
  <c r="AN137"/>
  <c r="AP137" s="1"/>
  <c r="AD137"/>
  <c r="AB137"/>
  <c r="P137"/>
  <c r="AP136"/>
  <c r="AN136"/>
  <c r="AB136"/>
  <c r="AD136" s="1"/>
  <c r="P136"/>
  <c r="E136" s="1"/>
  <c r="AP134"/>
  <c r="AN134"/>
  <c r="AB134"/>
  <c r="AD134" s="1"/>
  <c r="P134"/>
  <c r="AN133"/>
  <c r="AP133" s="1"/>
  <c r="AD133"/>
  <c r="AB133"/>
  <c r="P133"/>
  <c r="AN132"/>
  <c r="AP132" s="1"/>
  <c r="AD132"/>
  <c r="AB132"/>
  <c r="P132"/>
  <c r="AN129"/>
  <c r="AP129" s="1"/>
  <c r="AB129"/>
  <c r="AD129" s="1"/>
  <c r="P129"/>
  <c r="AN128"/>
  <c r="AP128" s="1"/>
  <c r="AD128"/>
  <c r="AB128"/>
  <c r="P128"/>
  <c r="AP127"/>
  <c r="AN127"/>
  <c r="AB127"/>
  <c r="AD127" s="1"/>
  <c r="P127"/>
  <c r="E127" s="1"/>
  <c r="AP126"/>
  <c r="AN126"/>
  <c r="AB126"/>
  <c r="AD126" s="1"/>
  <c r="P126"/>
  <c r="AN124"/>
  <c r="AP124" s="1"/>
  <c r="AD124"/>
  <c r="AB124"/>
  <c r="P124"/>
  <c r="AN123"/>
  <c r="AP123" s="1"/>
  <c r="AB123"/>
  <c r="AD123" s="1"/>
  <c r="P123"/>
  <c r="AP122"/>
  <c r="AN122"/>
  <c r="AB122"/>
  <c r="AD122" s="1"/>
  <c r="P122"/>
  <c r="E122" s="1"/>
  <c r="AN120"/>
  <c r="AP120" s="1"/>
  <c r="AB120"/>
  <c r="AD120" s="1"/>
  <c r="P120"/>
  <c r="AN119"/>
  <c r="AP119" s="1"/>
  <c r="AD119"/>
  <c r="AB119"/>
  <c r="P119"/>
  <c r="AN118"/>
  <c r="AP118" s="1"/>
  <c r="AD118"/>
  <c r="AB118"/>
  <c r="P118"/>
  <c r="AP115"/>
  <c r="AN115"/>
  <c r="AB115"/>
  <c r="AD115" s="1"/>
  <c r="P115"/>
  <c r="E115" s="1"/>
  <c r="AP114"/>
  <c r="AN114"/>
  <c r="AB114"/>
  <c r="AD114" s="1"/>
  <c r="P114"/>
  <c r="AN113"/>
  <c r="AP113" s="1"/>
  <c r="AD113"/>
  <c r="AB113"/>
  <c r="P113"/>
  <c r="AN112"/>
  <c r="AO112" s="1"/>
  <c r="AD112"/>
  <c r="AB112"/>
  <c r="P112"/>
  <c r="AP110"/>
  <c r="AN110"/>
  <c r="AB110"/>
  <c r="AD110" s="1"/>
  <c r="P110"/>
  <c r="E110" s="1"/>
  <c r="AP109"/>
  <c r="AN109"/>
  <c r="AB109"/>
  <c r="AD109" s="1"/>
  <c r="P109"/>
  <c r="AN108"/>
  <c r="AP108" s="1"/>
  <c r="AD108"/>
  <c r="AB108"/>
  <c r="P108"/>
  <c r="AN106"/>
  <c r="AP106" s="1"/>
  <c r="AD106"/>
  <c r="AB106"/>
  <c r="P106"/>
  <c r="AP105"/>
  <c r="AN105"/>
  <c r="AB105"/>
  <c r="AD105" s="1"/>
  <c r="P105"/>
  <c r="E105" s="1"/>
  <c r="AP104"/>
  <c r="AN104"/>
  <c r="AB104"/>
  <c r="AD104" s="1"/>
  <c r="P104"/>
  <c r="AN101"/>
  <c r="Q46" i="3" s="1"/>
  <c r="AD101" i="1"/>
  <c r="AB101"/>
  <c r="M46" i="3" s="1"/>
  <c r="P101" i="1"/>
  <c r="AN100"/>
  <c r="Q45" i="3" s="1"/>
  <c r="AD100" i="1"/>
  <c r="AB100"/>
  <c r="M45" i="3" s="1"/>
  <c r="P100" i="1"/>
  <c r="AP99"/>
  <c r="AN99"/>
  <c r="Q44" i="3" s="1"/>
  <c r="AB99" i="1"/>
  <c r="M44" i="3" s="1"/>
  <c r="P99" i="1"/>
  <c r="E99" s="1"/>
  <c r="E44" i="3" s="1"/>
  <c r="AP98" i="1"/>
  <c r="AN98"/>
  <c r="Q43" i="3" s="1"/>
  <c r="AB98" i="1"/>
  <c r="M43" i="3" s="1"/>
  <c r="P98" i="1"/>
  <c r="AN96"/>
  <c r="Q41" i="3" s="1"/>
  <c r="AD96" i="1"/>
  <c r="AB96"/>
  <c r="M41" i="3" s="1"/>
  <c r="P96" i="1"/>
  <c r="AN95"/>
  <c r="Q40" i="3" s="1"/>
  <c r="AD95" i="1"/>
  <c r="AB95"/>
  <c r="M40" i="3" s="1"/>
  <c r="P95" i="1"/>
  <c r="I40" i="3" s="1"/>
  <c r="AP94" i="1"/>
  <c r="AN94"/>
  <c r="Q39" i="3" s="1"/>
  <c r="AB94" i="1"/>
  <c r="M39" i="3" s="1"/>
  <c r="P94" i="1"/>
  <c r="AP92"/>
  <c r="AN92"/>
  <c r="Q37" i="3" s="1"/>
  <c r="AB92" i="1"/>
  <c r="M37" i="3" s="1"/>
  <c r="P92" i="1"/>
  <c r="AN91"/>
  <c r="AP91" s="1"/>
  <c r="AD91"/>
  <c r="AB91"/>
  <c r="M36" i="3" s="1"/>
  <c r="P91" i="1"/>
  <c r="I36" i="3" s="1"/>
  <c r="AN90" i="1"/>
  <c r="Q35" i="3" s="1"/>
  <c r="AD90" i="1"/>
  <c r="AB90"/>
  <c r="M35" i="3" s="1"/>
  <c r="P90" i="1"/>
  <c r="AP87"/>
  <c r="AN87"/>
  <c r="AB87"/>
  <c r="AD87" s="1"/>
  <c r="P87"/>
  <c r="E87" s="1"/>
  <c r="AP86"/>
  <c r="AN86"/>
  <c r="AB86"/>
  <c r="AD86" s="1"/>
  <c r="P86"/>
  <c r="AN85"/>
  <c r="AP85" s="1"/>
  <c r="AD85"/>
  <c r="AB85"/>
  <c r="P85"/>
  <c r="AN84"/>
  <c r="AP84" s="1"/>
  <c r="AD84"/>
  <c r="AB84"/>
  <c r="P84"/>
  <c r="AP82"/>
  <c r="AN82"/>
  <c r="AB82"/>
  <c r="AD82" s="1"/>
  <c r="P82"/>
  <c r="E82" s="1"/>
  <c r="AP81"/>
  <c r="AN81"/>
  <c r="AB81"/>
  <c r="AD81" s="1"/>
  <c r="P81"/>
  <c r="AN80"/>
  <c r="AP80" s="1"/>
  <c r="AD80"/>
  <c r="AB80"/>
  <c r="P80"/>
  <c r="AN78"/>
  <c r="AP78" s="1"/>
  <c r="AD78"/>
  <c r="AB78"/>
  <c r="P78"/>
  <c r="AP76"/>
  <c r="AN76"/>
  <c r="AB76"/>
  <c r="AD76" s="1"/>
  <c r="P76"/>
  <c r="E76" s="1"/>
  <c r="AP73"/>
  <c r="AN73"/>
  <c r="Q32" i="3" s="1"/>
  <c r="AB73" i="1"/>
  <c r="M32" i="3" s="1"/>
  <c r="P73" i="1"/>
  <c r="AN72"/>
  <c r="Q31" i="3" s="1"/>
  <c r="AD72" i="1"/>
  <c r="AB72"/>
  <c r="M31" i="3" s="1"/>
  <c r="P72" i="1"/>
  <c r="AN71"/>
  <c r="Q30" i="3" s="1"/>
  <c r="AD71" i="1"/>
  <c r="AB71"/>
  <c r="M30" i="3" s="1"/>
  <c r="P71" i="1"/>
  <c r="AP70"/>
  <c r="AN70"/>
  <c r="Q29" i="3" s="1"/>
  <c r="AB70" i="1"/>
  <c r="M29" i="3" s="1"/>
  <c r="P70" i="1"/>
  <c r="AP68"/>
  <c r="AN68"/>
  <c r="Q27" i="3" s="1"/>
  <c r="AB68" i="1"/>
  <c r="M27" i="3" s="1"/>
  <c r="P68" i="1"/>
  <c r="AN67"/>
  <c r="AP67" s="1"/>
  <c r="AD67"/>
  <c r="AB67"/>
  <c r="M26" i="3" s="1"/>
  <c r="P67" i="1"/>
  <c r="AN66"/>
  <c r="Q25" i="3" s="1"/>
  <c r="AD66" i="1"/>
  <c r="AB66"/>
  <c r="M25" i="3" s="1"/>
  <c r="P66" i="1"/>
  <c r="AP64"/>
  <c r="AN64"/>
  <c r="Q23" i="3" s="1"/>
  <c r="AB64" i="1"/>
  <c r="M23" i="3" s="1"/>
  <c r="P64" i="1"/>
  <c r="AP63"/>
  <c r="AN63"/>
  <c r="Q22" i="3" s="1"/>
  <c r="AB63" i="1"/>
  <c r="M22" i="3" s="1"/>
  <c r="P63" i="1"/>
  <c r="AN62"/>
  <c r="Q21" i="3" s="1"/>
  <c r="AD62" i="1"/>
  <c r="AB62"/>
  <c r="M21" i="3" s="1"/>
  <c r="P62" i="1"/>
  <c r="I21" i="3" s="1"/>
  <c r="AN59" i="1"/>
  <c r="AP59" s="1"/>
  <c r="AD59"/>
  <c r="AB59"/>
  <c r="P59"/>
  <c r="AP58"/>
  <c r="AN58"/>
  <c r="AB58"/>
  <c r="AD58" s="1"/>
  <c r="P58"/>
  <c r="AP57"/>
  <c r="AN57"/>
  <c r="AB57"/>
  <c r="AD57" s="1"/>
  <c r="P57"/>
  <c r="AN56"/>
  <c r="AP56" s="1"/>
  <c r="AD56"/>
  <c r="AB56"/>
  <c r="P56"/>
  <c r="AN54"/>
  <c r="AP54" s="1"/>
  <c r="AD54"/>
  <c r="AB54"/>
  <c r="P54"/>
  <c r="AP53"/>
  <c r="AN53"/>
  <c r="AB53"/>
  <c r="AD53" s="1"/>
  <c r="P53"/>
  <c r="AP52"/>
  <c r="AN52"/>
  <c r="AB52"/>
  <c r="AD52" s="1"/>
  <c r="P52"/>
  <c r="AN50"/>
  <c r="AP50" s="1"/>
  <c r="AD50"/>
  <c r="AB50"/>
  <c r="P50"/>
  <c r="AN49"/>
  <c r="AP49" s="1"/>
  <c r="AD49"/>
  <c r="AB49"/>
  <c r="P49"/>
  <c r="AP48"/>
  <c r="AN48"/>
  <c r="AB48"/>
  <c r="AD48" s="1"/>
  <c r="P48"/>
  <c r="AP45"/>
  <c r="AN45"/>
  <c r="AB45"/>
  <c r="AD45" s="1"/>
  <c r="P45"/>
  <c r="AN44"/>
  <c r="AP44" s="1"/>
  <c r="AD44"/>
  <c r="AB44"/>
  <c r="P44"/>
  <c r="AN43"/>
  <c r="AP43" s="1"/>
  <c r="AD43"/>
  <c r="AB43"/>
  <c r="P43"/>
  <c r="AP42"/>
  <c r="AN42"/>
  <c r="AB42"/>
  <c r="AD42" s="1"/>
  <c r="P42"/>
  <c r="AP40"/>
  <c r="AN40"/>
  <c r="AB40"/>
  <c r="AD40" s="1"/>
  <c r="P40"/>
  <c r="AN39"/>
  <c r="AP39" s="1"/>
  <c r="AD39"/>
  <c r="AB39"/>
  <c r="P39"/>
  <c r="AN38"/>
  <c r="AP38" s="1"/>
  <c r="AD38"/>
  <c r="AB38"/>
  <c r="P38"/>
  <c r="AP36"/>
  <c r="AN36"/>
  <c r="AB36"/>
  <c r="AD36" s="1"/>
  <c r="P36"/>
  <c r="AP35"/>
  <c r="AN35"/>
  <c r="AB35"/>
  <c r="AD35" s="1"/>
  <c r="P35"/>
  <c r="AN34"/>
  <c r="AP34" s="1"/>
  <c r="AD34"/>
  <c r="AB34"/>
  <c r="P34"/>
  <c r="AN31"/>
  <c r="Q18" i="3" s="1"/>
  <c r="AD31" i="1"/>
  <c r="AB31"/>
  <c r="M18" i="3" s="1"/>
  <c r="P31" i="1"/>
  <c r="I18" i="3" s="1"/>
  <c r="AP30" i="1"/>
  <c r="AN30"/>
  <c r="Q17" i="3" s="1"/>
  <c r="AB30" i="1"/>
  <c r="M17" i="3" s="1"/>
  <c r="P30" i="1"/>
  <c r="I17" i="3" s="1"/>
  <c r="AP29" i="1"/>
  <c r="AN29"/>
  <c r="Q16" i="3" s="1"/>
  <c r="AB29" i="1"/>
  <c r="M16" i="3" s="1"/>
  <c r="P29" i="1"/>
  <c r="AN28"/>
  <c r="Q15" i="3" s="1"/>
  <c r="AD28" i="1"/>
  <c r="AB28"/>
  <c r="P28"/>
  <c r="I15" i="3" s="1"/>
  <c r="AN26" i="1"/>
  <c r="Q13" i="3" s="1"/>
  <c r="AD26" i="1"/>
  <c r="AB26"/>
  <c r="M13" i="3" s="1"/>
  <c r="P26" i="1"/>
  <c r="I13" i="3" s="1"/>
  <c r="AP25" i="1"/>
  <c r="AN25"/>
  <c r="Q12" i="3" s="1"/>
  <c r="AB25" i="1"/>
  <c r="M12" i="3" s="1"/>
  <c r="P25" i="1"/>
  <c r="I12" i="3" s="1"/>
  <c r="AP24" i="1"/>
  <c r="AN24"/>
  <c r="Q11" i="3" s="1"/>
  <c r="AB24" i="1"/>
  <c r="M11" i="3" s="1"/>
  <c r="P24" i="1"/>
  <c r="I11" i="3" s="1"/>
  <c r="AN22" i="1"/>
  <c r="Q9" i="3" s="1"/>
  <c r="AD22" i="1"/>
  <c r="AB22"/>
  <c r="M9" i="3" s="1"/>
  <c r="P22" i="1"/>
  <c r="I9" i="3" s="1"/>
  <c r="AN21" i="1"/>
  <c r="AP21" s="1"/>
  <c r="AD21"/>
  <c r="AB21"/>
  <c r="M8" i="3" s="1"/>
  <c r="P21" i="1"/>
  <c r="AP20"/>
  <c r="AN20"/>
  <c r="Q7" i="3" s="1"/>
  <c r="AB20" i="1"/>
  <c r="AD20" s="1"/>
  <c r="P20"/>
  <c r="I7" i="3" s="1"/>
  <c r="AP17" i="1"/>
  <c r="AN17"/>
  <c r="Q74" i="3" s="1"/>
  <c r="AB17" i="1"/>
  <c r="AD17" s="1"/>
  <c r="R17"/>
  <c r="P17"/>
  <c r="I74" i="3" s="1"/>
  <c r="AN16" i="1"/>
  <c r="Q73" i="3" s="1"/>
  <c r="AD16" i="1"/>
  <c r="AB16"/>
  <c r="M73" i="3" s="1"/>
  <c r="P16" i="1"/>
  <c r="I73" i="3" s="1"/>
  <c r="AP15" i="1"/>
  <c r="AN15"/>
  <c r="Q72" i="3" s="1"/>
  <c r="AB15" i="1"/>
  <c r="M72" i="3" s="1"/>
  <c r="R15" i="1"/>
  <c r="P15"/>
  <c r="AN14"/>
  <c r="Q71" i="3" s="1"/>
  <c r="AD14" i="1"/>
  <c r="AB14"/>
  <c r="M71" i="3" s="1"/>
  <c r="P14" i="1"/>
  <c r="I71" i="3" s="1"/>
  <c r="AN12" i="1"/>
  <c r="Q69" i="3" s="1"/>
  <c r="AD12" i="1"/>
  <c r="AB12"/>
  <c r="M69" i="3" s="1"/>
  <c r="P12" i="1"/>
  <c r="I69" i="3" s="1"/>
  <c r="AP11" i="1"/>
  <c r="AN11"/>
  <c r="Q68" i="3" s="1"/>
  <c r="AB11" i="1"/>
  <c r="M68" i="3" s="1"/>
  <c r="P11" i="1"/>
  <c r="I68" i="3" s="1"/>
  <c r="AN10" i="1"/>
  <c r="Q67" i="3" s="1"/>
  <c r="AD10" i="1"/>
  <c r="AB10"/>
  <c r="M67" i="3" s="1"/>
  <c r="P10" i="1"/>
  <c r="R10" s="1"/>
  <c r="AP8"/>
  <c r="AN8"/>
  <c r="Q65" i="3" s="1"/>
  <c r="AB8" i="1"/>
  <c r="M65" i="3" s="1"/>
  <c r="P8" i="1"/>
  <c r="I65" i="3" s="1"/>
  <c r="AP7" i="1"/>
  <c r="AN7"/>
  <c r="Q64" i="3" s="1"/>
  <c r="AB7" i="1"/>
  <c r="M64" i="3" s="1"/>
  <c r="R7" i="1"/>
  <c r="P7"/>
  <c r="I64" i="3" s="1"/>
  <c r="AN6" i="1"/>
  <c r="Q63" i="3" s="1"/>
  <c r="AD6" i="1"/>
  <c r="AB6"/>
  <c r="P6"/>
  <c r="I63" i="3" s="1"/>
  <c r="E64" i="1" l="1"/>
  <c r="E23" i="3" s="1"/>
  <c r="I23"/>
  <c r="M74"/>
  <c r="E45" i="1"/>
  <c r="E63"/>
  <c r="E22" i="3" s="1"/>
  <c r="I22"/>
  <c r="E68" i="1"/>
  <c r="E27" i="3" s="1"/>
  <c r="I27"/>
  <c r="E73" i="1"/>
  <c r="E32" i="3" s="1"/>
  <c r="E81" i="1"/>
  <c r="E86"/>
  <c r="F86" s="1"/>
  <c r="E92"/>
  <c r="E37" i="3" s="1"/>
  <c r="I37"/>
  <c r="E98" i="1"/>
  <c r="E43" i="3" s="1"/>
  <c r="I43"/>
  <c r="E104" i="1"/>
  <c r="E109"/>
  <c r="E114"/>
  <c r="E120"/>
  <c r="C120" s="1"/>
  <c r="E126"/>
  <c r="AD151"/>
  <c r="M54" i="3"/>
  <c r="AD156" i="1"/>
  <c r="M59" i="3"/>
  <c r="Q26"/>
  <c r="Q36"/>
  <c r="I67"/>
  <c r="E70" i="1"/>
  <c r="E29" i="3" s="1"/>
  <c r="I29"/>
  <c r="AP6" i="1"/>
  <c r="AD7"/>
  <c r="AD11"/>
  <c r="AP16"/>
  <c r="AP26"/>
  <c r="AD29"/>
  <c r="AP31"/>
  <c r="E59"/>
  <c r="AD63"/>
  <c r="E66"/>
  <c r="E25" i="3" s="1"/>
  <c r="I25"/>
  <c r="AP66" i="1"/>
  <c r="AD68"/>
  <c r="E71"/>
  <c r="E30" i="3" s="1"/>
  <c r="I30"/>
  <c r="AP71" i="1"/>
  <c r="AD73"/>
  <c r="E78"/>
  <c r="C78" s="1"/>
  <c r="E84"/>
  <c r="E90"/>
  <c r="E35" i="3" s="1"/>
  <c r="I35"/>
  <c r="AP90" i="1"/>
  <c r="AD92"/>
  <c r="E95"/>
  <c r="E40" i="3" s="1"/>
  <c r="AP95" i="1"/>
  <c r="AD98"/>
  <c r="E100"/>
  <c r="E45" i="3" s="1"/>
  <c r="I45"/>
  <c r="AP100" i="1"/>
  <c r="E106"/>
  <c r="F106" s="1"/>
  <c r="E112"/>
  <c r="AP112"/>
  <c r="E118"/>
  <c r="E123"/>
  <c r="F123" s="1"/>
  <c r="E128"/>
  <c r="AP148"/>
  <c r="Q51" i="3"/>
  <c r="AP154" i="1"/>
  <c r="Q57" i="3"/>
  <c r="Q8"/>
  <c r="I44"/>
  <c r="E94" i="1"/>
  <c r="E39" i="3" s="1"/>
  <c r="I39"/>
  <c r="R12" i="1"/>
  <c r="AP12"/>
  <c r="AD24"/>
  <c r="AD8"/>
  <c r="AP10"/>
  <c r="AP14"/>
  <c r="AD15"/>
  <c r="AP22"/>
  <c r="AD25"/>
  <c r="AP28"/>
  <c r="AD30"/>
  <c r="E50"/>
  <c r="E56"/>
  <c r="E62"/>
  <c r="E21" i="3" s="1"/>
  <c r="AP62" i="1"/>
  <c r="AD64"/>
  <c r="E67"/>
  <c r="E26" i="3" s="1"/>
  <c r="I26"/>
  <c r="AD70" i="1"/>
  <c r="E72"/>
  <c r="E31" i="3" s="1"/>
  <c r="I31"/>
  <c r="AP72" i="1"/>
  <c r="E80"/>
  <c r="F80" s="1"/>
  <c r="E85"/>
  <c r="E91"/>
  <c r="E36" i="3" s="1"/>
  <c r="AD94" i="1"/>
  <c r="E96"/>
  <c r="E41" i="3" s="1"/>
  <c r="I41"/>
  <c r="AP96" i="1"/>
  <c r="AD99"/>
  <c r="E101"/>
  <c r="E46" i="3" s="1"/>
  <c r="I46"/>
  <c r="AP101" i="1"/>
  <c r="E108"/>
  <c r="E113"/>
  <c r="C113" s="1"/>
  <c r="E119"/>
  <c r="E124"/>
  <c r="E129"/>
  <c r="E132"/>
  <c r="C132" s="1"/>
  <c r="E147"/>
  <c r="E50" i="3" s="1"/>
  <c r="I50"/>
  <c r="E152" i="1"/>
  <c r="E55" i="3" s="1"/>
  <c r="I55"/>
  <c r="E157" i="1"/>
  <c r="E60" i="3" s="1"/>
  <c r="I60"/>
  <c r="I32"/>
  <c r="E134" i="1"/>
  <c r="C134" s="1"/>
  <c r="E140"/>
  <c r="E146"/>
  <c r="E49" i="3" s="1"/>
  <c r="E151" i="1"/>
  <c r="E54" i="3" s="1"/>
  <c r="E156" i="1"/>
  <c r="E59" i="3" s="1"/>
  <c r="E162" i="1"/>
  <c r="E168"/>
  <c r="E174"/>
  <c r="E179"/>
  <c r="F179" s="1"/>
  <c r="E193"/>
  <c r="E194"/>
  <c r="E196"/>
  <c r="E137"/>
  <c r="F137" s="1"/>
  <c r="E142"/>
  <c r="E148"/>
  <c r="E51" i="3" s="1"/>
  <c r="E154" i="1"/>
  <c r="E57" i="3" s="1"/>
  <c r="E160" i="1"/>
  <c r="C160" s="1"/>
  <c r="E165"/>
  <c r="E170"/>
  <c r="E176"/>
  <c r="E182"/>
  <c r="F182" s="1"/>
  <c r="I54" i="3"/>
  <c r="I59"/>
  <c r="E133" i="1"/>
  <c r="E138"/>
  <c r="F138" s="1"/>
  <c r="E143"/>
  <c r="E150"/>
  <c r="E53" i="3" s="1"/>
  <c r="E155" i="1"/>
  <c r="E58" i="3" s="1"/>
  <c r="E161" i="1"/>
  <c r="C161" s="1"/>
  <c r="E166"/>
  <c r="E171"/>
  <c r="AC168" s="1"/>
  <c r="E178"/>
  <c r="E183"/>
  <c r="C183" s="1"/>
  <c r="E188"/>
  <c r="E189"/>
  <c r="F189" s="1"/>
  <c r="E190"/>
  <c r="I49" i="3"/>
  <c r="E14" i="1"/>
  <c r="E71" i="3" s="1"/>
  <c r="F70" i="1"/>
  <c r="C70"/>
  <c r="F63"/>
  <c r="C63"/>
  <c r="C81"/>
  <c r="F81"/>
  <c r="F119"/>
  <c r="C119"/>
  <c r="C136"/>
  <c r="F136"/>
  <c r="C152"/>
  <c r="F152"/>
  <c r="C169"/>
  <c r="F169"/>
  <c r="AC185"/>
  <c r="AC184"/>
  <c r="AC183"/>
  <c r="AC182"/>
  <c r="AC180"/>
  <c r="AC179"/>
  <c r="AC178"/>
  <c r="AC176"/>
  <c r="AC175"/>
  <c r="AC174"/>
  <c r="AO185"/>
  <c r="AO184"/>
  <c r="AO183"/>
  <c r="AO182"/>
  <c r="AO180"/>
  <c r="AO179"/>
  <c r="AO178"/>
  <c r="AO176"/>
  <c r="AO175"/>
  <c r="AO174"/>
  <c r="C185"/>
  <c r="F185"/>
  <c r="AC193"/>
  <c r="E6"/>
  <c r="E63" i="3" s="1"/>
  <c r="E8" i="1"/>
  <c r="E65" i="3" s="1"/>
  <c r="E11" i="1"/>
  <c r="E68" i="3" s="1"/>
  <c r="E16" i="1"/>
  <c r="E73" i="3" s="1"/>
  <c r="E20" i="1"/>
  <c r="E7" i="3" s="1"/>
  <c r="Q20" i="1"/>
  <c r="R20"/>
  <c r="E36"/>
  <c r="Q36"/>
  <c r="R36"/>
  <c r="E53"/>
  <c r="Q53"/>
  <c r="R53"/>
  <c r="AO78"/>
  <c r="AC87"/>
  <c r="AC86"/>
  <c r="AC85"/>
  <c r="AC84"/>
  <c r="AC82"/>
  <c r="AC81"/>
  <c r="AC80"/>
  <c r="AC78"/>
  <c r="AC76"/>
  <c r="AO87"/>
  <c r="AO86"/>
  <c r="AO85"/>
  <c r="AO84"/>
  <c r="AO82"/>
  <c r="AO81"/>
  <c r="AO80"/>
  <c r="AO76"/>
  <c r="C87"/>
  <c r="F87"/>
  <c r="C105"/>
  <c r="F105"/>
  <c r="C122"/>
  <c r="F122"/>
  <c r="C138"/>
  <c r="C155"/>
  <c r="F155"/>
  <c r="AC171"/>
  <c r="AC169"/>
  <c r="AC166"/>
  <c r="AC164"/>
  <c r="AC161"/>
  <c r="AO171"/>
  <c r="AO169"/>
  <c r="AO166"/>
  <c r="AO164"/>
  <c r="AO161"/>
  <c r="C171"/>
  <c r="E29"/>
  <c r="E16" i="3" s="1"/>
  <c r="R29" i="1"/>
  <c r="AO45"/>
  <c r="AO44"/>
  <c r="AO43"/>
  <c r="AO42"/>
  <c r="AO40"/>
  <c r="AO38"/>
  <c r="AO36"/>
  <c r="AO35"/>
  <c r="AO34"/>
  <c r="AC45"/>
  <c r="AC44"/>
  <c r="AC43"/>
  <c r="AC42"/>
  <c r="AC40"/>
  <c r="AC39"/>
  <c r="AC38"/>
  <c r="AC36"/>
  <c r="AC35"/>
  <c r="AC34"/>
  <c r="AO39"/>
  <c r="F45"/>
  <c r="C45"/>
  <c r="C98"/>
  <c r="F98"/>
  <c r="C114"/>
  <c r="F114"/>
  <c r="F132"/>
  <c r="C148"/>
  <c r="F148"/>
  <c r="C165"/>
  <c r="F165"/>
  <c r="E22"/>
  <c r="E9" i="3" s="1"/>
  <c r="R22" i="1"/>
  <c r="E39"/>
  <c r="Q39"/>
  <c r="R39"/>
  <c r="C56"/>
  <c r="F56"/>
  <c r="F72"/>
  <c r="C72"/>
  <c r="C91"/>
  <c r="F91"/>
  <c r="C108"/>
  <c r="F108"/>
  <c r="F124"/>
  <c r="C124"/>
  <c r="C141"/>
  <c r="F141"/>
  <c r="AC157"/>
  <c r="AC156"/>
  <c r="AC155"/>
  <c r="AC154"/>
  <c r="AC152"/>
  <c r="AC151"/>
  <c r="AC150"/>
  <c r="AC148"/>
  <c r="AC147"/>
  <c r="AC146"/>
  <c r="AO157"/>
  <c r="AO156"/>
  <c r="AO155"/>
  <c r="AO154"/>
  <c r="AO152"/>
  <c r="AO151"/>
  <c r="AO150"/>
  <c r="AO148"/>
  <c r="AO147"/>
  <c r="AO146"/>
  <c r="C157"/>
  <c r="F157"/>
  <c r="C175"/>
  <c r="F175"/>
  <c r="Q197"/>
  <c r="Q192"/>
  <c r="AO198"/>
  <c r="AO193"/>
  <c r="AO188"/>
  <c r="AC192"/>
  <c r="AC194"/>
  <c r="AC197"/>
  <c r="AC199"/>
  <c r="Q196"/>
  <c r="Q190"/>
  <c r="AC189"/>
  <c r="F199"/>
  <c r="AO197"/>
  <c r="AO192"/>
  <c r="AC196"/>
  <c r="AC190"/>
  <c r="Q199"/>
  <c r="Q194"/>
  <c r="Q189"/>
  <c r="AO196"/>
  <c r="AO190"/>
  <c r="AO199"/>
  <c r="F197"/>
  <c r="AO194"/>
  <c r="F192"/>
  <c r="AO189"/>
  <c r="E31"/>
  <c r="E18" i="3" s="1"/>
  <c r="R31" i="1"/>
  <c r="E49"/>
  <c r="Q49"/>
  <c r="R49"/>
  <c r="F66"/>
  <c r="F84"/>
  <c r="C84"/>
  <c r="C100"/>
  <c r="F100"/>
  <c r="C118"/>
  <c r="F118"/>
  <c r="F134"/>
  <c r="C151"/>
  <c r="F151"/>
  <c r="C168"/>
  <c r="F168"/>
  <c r="E184"/>
  <c r="Q184"/>
  <c r="R184"/>
  <c r="E25"/>
  <c r="E12" i="3" s="1"/>
  <c r="R25" i="1"/>
  <c r="E42"/>
  <c r="Q42"/>
  <c r="R42"/>
  <c r="E58"/>
  <c r="Q58"/>
  <c r="R58"/>
  <c r="C76"/>
  <c r="F76"/>
  <c r="C94"/>
  <c r="C110"/>
  <c r="F110"/>
  <c r="F127"/>
  <c r="C127"/>
  <c r="AC143"/>
  <c r="AC142"/>
  <c r="AC141"/>
  <c r="AC140"/>
  <c r="AC138"/>
  <c r="AC137"/>
  <c r="AC136"/>
  <c r="AC134"/>
  <c r="AC133"/>
  <c r="AC132"/>
  <c r="AO143"/>
  <c r="AO142"/>
  <c r="AO141"/>
  <c r="AO140"/>
  <c r="AO138"/>
  <c r="AO137"/>
  <c r="AO136"/>
  <c r="AO134"/>
  <c r="AO133"/>
  <c r="AO132"/>
  <c r="C143"/>
  <c r="F143"/>
  <c r="F161"/>
  <c r="C178"/>
  <c r="F178"/>
  <c r="E35"/>
  <c r="Q35"/>
  <c r="R35"/>
  <c r="E52"/>
  <c r="Q52"/>
  <c r="R52"/>
  <c r="C86"/>
  <c r="C104"/>
  <c r="F104"/>
  <c r="F120"/>
  <c r="C154"/>
  <c r="F154"/>
  <c r="C170"/>
  <c r="F170"/>
  <c r="E7"/>
  <c r="E64" i="3" s="1"/>
  <c r="E10" i="1"/>
  <c r="E67" i="3" s="1"/>
  <c r="E12" i="1"/>
  <c r="E69" i="3" s="1"/>
  <c r="E15" i="1"/>
  <c r="E72" i="3" s="1"/>
  <c r="E17" i="1"/>
  <c r="Q12" s="1"/>
  <c r="E28"/>
  <c r="E15" i="3" s="1"/>
  <c r="R28" i="1"/>
  <c r="E44"/>
  <c r="Q44"/>
  <c r="R44"/>
  <c r="C62"/>
  <c r="F62"/>
  <c r="C96"/>
  <c r="AC129"/>
  <c r="AC128"/>
  <c r="AC127"/>
  <c r="AC126"/>
  <c r="AC124"/>
  <c r="AC123"/>
  <c r="AC122"/>
  <c r="AC120"/>
  <c r="AC119"/>
  <c r="AC118"/>
  <c r="AO129"/>
  <c r="AO128"/>
  <c r="AO127"/>
  <c r="AO126"/>
  <c r="AO124"/>
  <c r="AO123"/>
  <c r="AO122"/>
  <c r="AO120"/>
  <c r="AO119"/>
  <c r="AO118"/>
  <c r="F129"/>
  <c r="C129"/>
  <c r="C147"/>
  <c r="F147"/>
  <c r="C164"/>
  <c r="F164"/>
  <c r="C180"/>
  <c r="F180"/>
  <c r="E21"/>
  <c r="E8" i="3" s="1"/>
  <c r="R21" i="1"/>
  <c r="E38"/>
  <c r="Q38"/>
  <c r="R38"/>
  <c r="E54"/>
  <c r="Q54"/>
  <c r="R54"/>
  <c r="C90"/>
  <c r="F90"/>
  <c r="C123"/>
  <c r="C140"/>
  <c r="F140"/>
  <c r="F156"/>
  <c r="C174"/>
  <c r="F174"/>
  <c r="E30"/>
  <c r="E17" i="3" s="1"/>
  <c r="Q30" i="1"/>
  <c r="R30"/>
  <c r="E48"/>
  <c r="Q48"/>
  <c r="R48"/>
  <c r="C64"/>
  <c r="F64"/>
  <c r="F82"/>
  <c r="C82"/>
  <c r="C99"/>
  <c r="AO109"/>
  <c r="AC115"/>
  <c r="AC114"/>
  <c r="AC113"/>
  <c r="AC112"/>
  <c r="AC110"/>
  <c r="AC109"/>
  <c r="AC108"/>
  <c r="AC106"/>
  <c r="AC105"/>
  <c r="AC104"/>
  <c r="AO115"/>
  <c r="AO114"/>
  <c r="AO113"/>
  <c r="AO110"/>
  <c r="AO108"/>
  <c r="AO106"/>
  <c r="AO105"/>
  <c r="AO104"/>
  <c r="C115"/>
  <c r="F115"/>
  <c r="C133"/>
  <c r="F133"/>
  <c r="C150"/>
  <c r="F150"/>
  <c r="C166"/>
  <c r="F166"/>
  <c r="E24"/>
  <c r="E11" i="3" s="1"/>
  <c r="Q24" i="1"/>
  <c r="R24"/>
  <c r="E40"/>
  <c r="Q40"/>
  <c r="R40"/>
  <c r="E57"/>
  <c r="Q57"/>
  <c r="R57"/>
  <c r="AO68"/>
  <c r="AO64"/>
  <c r="AO63"/>
  <c r="AO62"/>
  <c r="AC73"/>
  <c r="AC72"/>
  <c r="AC71"/>
  <c r="AC70"/>
  <c r="AC68"/>
  <c r="AC67"/>
  <c r="AC66"/>
  <c r="AC64"/>
  <c r="AC63"/>
  <c r="AC62"/>
  <c r="AO71"/>
  <c r="AO73"/>
  <c r="AO72"/>
  <c r="AO70"/>
  <c r="AO67"/>
  <c r="AO66"/>
  <c r="F73"/>
  <c r="C73"/>
  <c r="C92"/>
  <c r="F92"/>
  <c r="C109"/>
  <c r="F109"/>
  <c r="F126"/>
  <c r="C126"/>
  <c r="C142"/>
  <c r="F142"/>
  <c r="F160"/>
  <c r="C176"/>
  <c r="F176"/>
  <c r="E34"/>
  <c r="Q34"/>
  <c r="R34"/>
  <c r="C50"/>
  <c r="F50"/>
  <c r="F67"/>
  <c r="C67"/>
  <c r="C85"/>
  <c r="F85"/>
  <c r="AO90"/>
  <c r="AC98"/>
  <c r="AC92"/>
  <c r="AO101"/>
  <c r="AO96"/>
  <c r="AO91"/>
  <c r="E26"/>
  <c r="E13" i="3" s="1"/>
  <c r="R26" i="1"/>
  <c r="E43"/>
  <c r="Q43"/>
  <c r="R43"/>
  <c r="AO58"/>
  <c r="AO57"/>
  <c r="AO56"/>
  <c r="AO54"/>
  <c r="AO53"/>
  <c r="AO52"/>
  <c r="AO50"/>
  <c r="AO48"/>
  <c r="C59"/>
  <c r="AC59"/>
  <c r="AC58"/>
  <c r="AC57"/>
  <c r="AC56"/>
  <c r="AC54"/>
  <c r="AC53"/>
  <c r="AC52"/>
  <c r="AC50"/>
  <c r="AC49"/>
  <c r="AC48"/>
  <c r="AO49"/>
  <c r="AO59"/>
  <c r="F59"/>
  <c r="C95"/>
  <c r="F95"/>
  <c r="C112"/>
  <c r="F112"/>
  <c r="C128"/>
  <c r="F128"/>
  <c r="C146"/>
  <c r="F146"/>
  <c r="C162"/>
  <c r="F162"/>
  <c r="AC188"/>
  <c r="F196"/>
  <c r="F188"/>
  <c r="AC198"/>
  <c r="F198"/>
  <c r="F194"/>
  <c r="F190"/>
  <c r="R6"/>
  <c r="R8"/>
  <c r="R11"/>
  <c r="R14"/>
  <c r="R16"/>
  <c r="F193"/>
  <c r="R45"/>
  <c r="R50"/>
  <c r="R56"/>
  <c r="R59"/>
  <c r="R62"/>
  <c r="R63"/>
  <c r="R64"/>
  <c r="R66"/>
  <c r="R67"/>
  <c r="R68"/>
  <c r="R70"/>
  <c r="R71"/>
  <c r="R72"/>
  <c r="R73"/>
  <c r="R76"/>
  <c r="R78"/>
  <c r="R80"/>
  <c r="R81"/>
  <c r="R82"/>
  <c r="R84"/>
  <c r="R85"/>
  <c r="R86"/>
  <c r="R87"/>
  <c r="R90"/>
  <c r="R91"/>
  <c r="R92"/>
  <c r="R94"/>
  <c r="R95"/>
  <c r="R96"/>
  <c r="R98"/>
  <c r="R99"/>
  <c r="R100"/>
  <c r="R101"/>
  <c r="R104"/>
  <c r="R105"/>
  <c r="R106"/>
  <c r="R108"/>
  <c r="R109"/>
  <c r="R110"/>
  <c r="R112"/>
  <c r="R113"/>
  <c r="R114"/>
  <c r="R115"/>
  <c r="R118"/>
  <c r="R119"/>
  <c r="R120"/>
  <c r="R122"/>
  <c r="R123"/>
  <c r="R124"/>
  <c r="R126"/>
  <c r="R127"/>
  <c r="R128"/>
  <c r="R129"/>
  <c r="R132"/>
  <c r="R133"/>
  <c r="R134"/>
  <c r="R136"/>
  <c r="R137"/>
  <c r="R138"/>
  <c r="R140"/>
  <c r="R141"/>
  <c r="R142"/>
  <c r="R143"/>
  <c r="R146"/>
  <c r="R147"/>
  <c r="R148"/>
  <c r="R150"/>
  <c r="R151"/>
  <c r="R152"/>
  <c r="R154"/>
  <c r="R155"/>
  <c r="R156"/>
  <c r="R157"/>
  <c r="R160"/>
  <c r="R161"/>
  <c r="R162"/>
  <c r="R164"/>
  <c r="R165"/>
  <c r="R166"/>
  <c r="R168"/>
  <c r="R169"/>
  <c r="R170"/>
  <c r="R171"/>
  <c r="R174"/>
  <c r="R175"/>
  <c r="R176"/>
  <c r="R178"/>
  <c r="R179"/>
  <c r="R180"/>
  <c r="R182"/>
  <c r="R183"/>
  <c r="R185"/>
  <c r="Q45"/>
  <c r="Q50"/>
  <c r="Q56"/>
  <c r="Q59"/>
  <c r="Q62"/>
  <c r="Q63"/>
  <c r="Q64"/>
  <c r="Q66"/>
  <c r="Q67"/>
  <c r="Q68"/>
  <c r="Q70"/>
  <c r="Q71"/>
  <c r="Q72"/>
  <c r="Q73"/>
  <c r="Q76"/>
  <c r="Q78"/>
  <c r="Q80"/>
  <c r="Q81"/>
  <c r="Q82"/>
  <c r="Q84"/>
  <c r="Q85"/>
  <c r="Q86"/>
  <c r="Q87"/>
  <c r="Q91"/>
  <c r="Q96"/>
  <c r="Q101"/>
  <c r="Q104"/>
  <c r="Q105"/>
  <c r="Q106"/>
  <c r="Q108"/>
  <c r="Q109"/>
  <c r="Q110"/>
  <c r="Q112"/>
  <c r="Q113"/>
  <c r="Q114"/>
  <c r="Q115"/>
  <c r="Q118"/>
  <c r="Q119"/>
  <c r="Q120"/>
  <c r="Q122"/>
  <c r="Q123"/>
  <c r="Q124"/>
  <c r="Q126"/>
  <c r="Q127"/>
  <c r="Q128"/>
  <c r="Q129"/>
  <c r="Q132"/>
  <c r="Q133"/>
  <c r="Q134"/>
  <c r="Q136"/>
  <c r="Q137"/>
  <c r="Q138"/>
  <c r="Q140"/>
  <c r="Q141"/>
  <c r="Q142"/>
  <c r="Q143"/>
  <c r="Q146"/>
  <c r="Q147"/>
  <c r="Q148"/>
  <c r="Q150"/>
  <c r="Q151"/>
  <c r="Q152"/>
  <c r="Q154"/>
  <c r="Q155"/>
  <c r="Q156"/>
  <c r="Q157"/>
  <c r="Q160"/>
  <c r="Q161"/>
  <c r="Q162"/>
  <c r="Q164"/>
  <c r="Q165"/>
  <c r="Q166"/>
  <c r="Q168"/>
  <c r="Q169"/>
  <c r="Q170"/>
  <c r="Q171"/>
  <c r="Q174"/>
  <c r="Q175"/>
  <c r="Q176"/>
  <c r="Q178"/>
  <c r="Q179"/>
  <c r="Q180"/>
  <c r="Q182"/>
  <c r="Q183"/>
  <c r="Q185"/>
  <c r="Q188"/>
  <c r="Q193"/>
  <c r="Q198"/>
  <c r="Q94" l="1"/>
  <c r="Q98"/>
  <c r="Q92"/>
  <c r="C179"/>
  <c r="F78"/>
  <c r="F101"/>
  <c r="AO95"/>
  <c r="AO100"/>
  <c r="AC91"/>
  <c r="AC96"/>
  <c r="AC101"/>
  <c r="C106"/>
  <c r="F71"/>
  <c r="Q21"/>
  <c r="F96"/>
  <c r="Q15"/>
  <c r="Q10"/>
  <c r="C137"/>
  <c r="C68"/>
  <c r="Q25"/>
  <c r="F171"/>
  <c r="AO162"/>
  <c r="AO168"/>
  <c r="AC160"/>
  <c r="AC165"/>
  <c r="AC170"/>
  <c r="C182"/>
  <c r="Q100"/>
  <c r="Q95"/>
  <c r="Q90"/>
  <c r="AO92"/>
  <c r="AO98"/>
  <c r="C101"/>
  <c r="AC94"/>
  <c r="AC99"/>
  <c r="F183"/>
  <c r="C156"/>
  <c r="F113"/>
  <c r="C80"/>
  <c r="F94"/>
  <c r="C66"/>
  <c r="Q29"/>
  <c r="AO160"/>
  <c r="AO165"/>
  <c r="AO170"/>
  <c r="AC162"/>
  <c r="Q99"/>
  <c r="AO94"/>
  <c r="AO99"/>
  <c r="AC90"/>
  <c r="AC95"/>
  <c r="AC100"/>
  <c r="F99"/>
  <c r="C71"/>
  <c r="Q11"/>
  <c r="E74" i="3"/>
  <c r="F68" i="1"/>
  <c r="Q22"/>
  <c r="Q16"/>
  <c r="Q14"/>
  <c r="C10"/>
  <c r="F10"/>
  <c r="C30"/>
  <c r="F30"/>
  <c r="C20"/>
  <c r="F20"/>
  <c r="C57"/>
  <c r="F57"/>
  <c r="C14"/>
  <c r="F14"/>
  <c r="C58"/>
  <c r="F58"/>
  <c r="C21"/>
  <c r="F21"/>
  <c r="C35"/>
  <c r="F35"/>
  <c r="C7"/>
  <c r="F7"/>
  <c r="F42"/>
  <c r="C42"/>
  <c r="C29"/>
  <c r="F29"/>
  <c r="F34"/>
  <c r="C34"/>
  <c r="C12"/>
  <c r="F12"/>
  <c r="C39"/>
  <c r="F39"/>
  <c r="C48"/>
  <c r="F48"/>
  <c r="F15"/>
  <c r="C15"/>
  <c r="C184"/>
  <c r="F184"/>
  <c r="C36"/>
  <c r="F36"/>
  <c r="F38"/>
  <c r="C38"/>
  <c r="C52"/>
  <c r="F52"/>
  <c r="C6"/>
  <c r="F6"/>
  <c r="C24"/>
  <c r="F24"/>
  <c r="AO17"/>
  <c r="AO16"/>
  <c r="AO15"/>
  <c r="AO12"/>
  <c r="AO11"/>
  <c r="AO10"/>
  <c r="AO8"/>
  <c r="AO7"/>
  <c r="AO6"/>
  <c r="C17"/>
  <c r="AC17"/>
  <c r="AC16"/>
  <c r="AC15"/>
  <c r="AC14"/>
  <c r="AC12"/>
  <c r="AC11"/>
  <c r="AC10"/>
  <c r="AC8"/>
  <c r="AC7"/>
  <c r="AC6"/>
  <c r="AO14"/>
  <c r="F17"/>
  <c r="C25"/>
  <c r="F25"/>
  <c r="C53"/>
  <c r="F53"/>
  <c r="C8"/>
  <c r="F8"/>
  <c r="C26"/>
  <c r="F26"/>
  <c r="C54"/>
  <c r="F54"/>
  <c r="C28"/>
  <c r="F28"/>
  <c r="AO31"/>
  <c r="AO30"/>
  <c r="AO29"/>
  <c r="AO28"/>
  <c r="AO26"/>
  <c r="AO25"/>
  <c r="AO24"/>
  <c r="AO22"/>
  <c r="AO21"/>
  <c r="AO20"/>
  <c r="AC31"/>
  <c r="AC30"/>
  <c r="AC29"/>
  <c r="AC28"/>
  <c r="AC26"/>
  <c r="AC25"/>
  <c r="AC24"/>
  <c r="AC22"/>
  <c r="AC21"/>
  <c r="AC20"/>
  <c r="C31"/>
  <c r="F31"/>
  <c r="C40"/>
  <c r="F40"/>
  <c r="F11"/>
  <c r="C11"/>
  <c r="C43"/>
  <c r="F43"/>
  <c r="C44"/>
  <c r="F44"/>
  <c r="C49"/>
  <c r="F49"/>
  <c r="C22"/>
  <c r="F22"/>
  <c r="F16"/>
  <c r="C16"/>
  <c r="Q6"/>
  <c r="Q17"/>
  <c r="Q8"/>
  <c r="Q26"/>
  <c r="Q28"/>
  <c r="Q31"/>
  <c r="Q7"/>
</calcChain>
</file>

<file path=xl/sharedStrings.xml><?xml version="1.0" encoding="utf-8"?>
<sst xmlns="http://schemas.openxmlformats.org/spreadsheetml/2006/main" count="484" uniqueCount="97">
  <si>
    <t>Total Summary</t>
  </si>
  <si>
    <t>Slope 0-30%</t>
  </si>
  <si>
    <t>Slope 31-69%</t>
  </si>
  <si>
    <t>Slope &gt;69%</t>
  </si>
  <si>
    <r>
      <t>AAC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</si>
  <si>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Yrs Supply</t>
  </si>
  <si>
    <t>Total  THLB Area (ha)</t>
  </si>
  <si>
    <r>
      <t>Total THLB Vol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</si>
  <si>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>% Total Vol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</si>
  <si>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Slope THLB Area (ha)</t>
  </si>
  <si>
    <t>THLB Volume (m3)</t>
  </si>
  <si>
    <t>Slope THLB Volume</t>
  </si>
  <si>
    <t xml:space="preserve">% of Total Volume </t>
  </si>
  <si>
    <t xml:space="preserve">Slope THLB Volume </t>
  </si>
  <si>
    <t>% of Total Volume</t>
  </si>
  <si>
    <r>
      <t>% of Total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</si>
  <si>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>% of Total Vol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</si>
  <si>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CFLB Area (ha)</t>
  </si>
  <si>
    <t>FIR</t>
  </si>
  <si>
    <t>CEDAR</t>
  </si>
  <si>
    <t>HEMLOCK</t>
  </si>
  <si>
    <t>BALSAM</t>
  </si>
  <si>
    <t>PINE</t>
  </si>
  <si>
    <t>SPRUCE</t>
  </si>
  <si>
    <t>CYPRESS</t>
  </si>
  <si>
    <t>DECIDUOUS</t>
  </si>
  <si>
    <r>
      <t>CFLB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</si>
  <si>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THLBAREA</t>
  </si>
  <si>
    <t>THLB_RVTOT</t>
  </si>
  <si>
    <t>Sum of THLBAREA</t>
  </si>
  <si>
    <t>Sum of THLB_RVTOT</t>
  </si>
  <si>
    <t>Western Canadian Timber Products</t>
  </si>
  <si>
    <t>Good - Economic Zone</t>
  </si>
  <si>
    <t>41-140 Years</t>
  </si>
  <si>
    <t>141+ Years</t>
  </si>
  <si>
    <t>Good - Economic Zone Total</t>
  </si>
  <si>
    <t>Medium - Economic Zone</t>
  </si>
  <si>
    <t>Medium - Economic Zone Total</t>
  </si>
  <si>
    <t>Poor - Economic Zone</t>
  </si>
  <si>
    <t>Poor - Economic Zone Total</t>
  </si>
  <si>
    <t>Western Canadian Timber Products Total</t>
  </si>
  <si>
    <t>B.C. Timber Sales</t>
  </si>
  <si>
    <t>B.C. Timber Sales Total</t>
  </si>
  <si>
    <t>Bill 28</t>
  </si>
  <si>
    <t>Bill 28 Total</t>
  </si>
  <si>
    <t>Chawathil First Nation</t>
  </si>
  <si>
    <t>Chawathil First Nation Total</t>
  </si>
  <si>
    <t>Lakeside Pacific Forest Products</t>
  </si>
  <si>
    <t>Lakeside Pacific Forest Products Total</t>
  </si>
  <si>
    <t>Northwest Hardwoods</t>
  </si>
  <si>
    <t>Northwest Hardwoods Total</t>
  </si>
  <si>
    <t>Probyn Log Ltd</t>
  </si>
  <si>
    <t>Probyn Log Ltd Total</t>
  </si>
  <si>
    <t>Seabird Island Band</t>
  </si>
  <si>
    <t>Seabird Island Band Total</t>
  </si>
  <si>
    <t>Silver Spring Timber Ltd</t>
  </si>
  <si>
    <t>Silver Spring Timber Ltd Total</t>
  </si>
  <si>
    <t>Sts'ailes</t>
  </si>
  <si>
    <t>Sts'ailes Total</t>
  </si>
  <si>
    <t>TealCedar Products</t>
  </si>
  <si>
    <t>TealCedar Products Total</t>
  </si>
  <si>
    <t>Ts'elxweyeqw Forestry</t>
  </si>
  <si>
    <t>Ts'elxweyeqw Forestry Total</t>
  </si>
  <si>
    <t>Yale First Nation</t>
  </si>
  <si>
    <t>Yale First Nation Total</t>
  </si>
  <si>
    <t>Vacant Crown Land</t>
  </si>
  <si>
    <t>Total THLB Area (ha)</t>
  </si>
  <si>
    <t>Total THLB Vol (m3)</t>
  </si>
  <si>
    <t>Total Annual Yield (m3/yr)</t>
  </si>
  <si>
    <t>Slope 0-30 %</t>
  </si>
  <si>
    <t>Slope 31-69 %</t>
  </si>
  <si>
    <t>&gt; 69%</t>
  </si>
  <si>
    <t>Slope THLB Volume m3</t>
  </si>
  <si>
    <t>Annual Yield m3/yr</t>
  </si>
  <si>
    <t>Good</t>
  </si>
  <si>
    <t>Good Total</t>
  </si>
  <si>
    <t>Medium</t>
  </si>
  <si>
    <t>Medium Total</t>
  </si>
  <si>
    <t>Poor</t>
  </si>
  <si>
    <t>Poor Total</t>
  </si>
  <si>
    <t>Teal Cedar Products</t>
  </si>
  <si>
    <t>Teal Cedar Products Total</t>
  </si>
  <si>
    <t xml:space="preserve">Slope THLB Volume m3 </t>
  </si>
  <si>
    <t>Slope &gt; 69%</t>
  </si>
  <si>
    <t>2016 Total THLB Area (ha)</t>
  </si>
  <si>
    <t>2016 Total THLB Vol (m3)</t>
  </si>
  <si>
    <t>Total THLB Area Difference +/-from Benchmark</t>
  </si>
  <si>
    <t>Total THLB Vol Difference +/-from Benchmark</t>
  </si>
  <si>
    <t>THLB Area Difference +/-from Benchmark</t>
  </si>
  <si>
    <t>THLB Vol Difference +/-from Benchmark</t>
  </si>
  <si>
    <t>THLB Area Difference +/- from Benchmark</t>
  </si>
  <si>
    <t>THLB Vol Difference +/- from Benchmark</t>
  </si>
  <si>
    <t>Benchmark 2015 Licensee - Economic Zones</t>
  </si>
  <si>
    <t>October 31, 2016 Licensee - Economic Zones</t>
  </si>
  <si>
    <t>Western Canadian Timber Products Partnership</t>
  </si>
  <si>
    <t>First Nations District Area Total</t>
  </si>
  <si>
    <t>First Nations District Area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</si>
</sst>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6" tint="0.59999389629810485"/>
        <bgColor indexed="64"/>
      </patternFill>
    </fill>
  </fills>
  <borders count="7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double">
        <color auto="1"/>
      </right>
      <top style="double">
        <color auto="1"/>
      </top>
      <bottom style="thin">
        <color theme="4" tint="0.39997558519241921"/>
      </bottom>
      <diagonal/>
    </border>
    <border>
      <left/>
      <right style="thin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double">
        <color auto="1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auto="1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auto="1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double">
        <color auto="1"/>
      </right>
      <top style="thin">
        <color theme="4"/>
      </top>
      <bottom style="thin">
        <color theme="4"/>
      </bottom>
      <diagonal/>
    </border>
    <border>
      <left/>
      <right style="thin">
        <color auto="1"/>
      </right>
      <top style="thin">
        <color theme="4"/>
      </top>
      <bottom style="thin">
        <color theme="4"/>
      </bottom>
      <diagonal/>
    </border>
    <border>
      <left/>
      <right style="double">
        <color auto="1"/>
      </right>
      <top/>
      <bottom style="thin">
        <color theme="4" tint="0.39997558519241921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 style="double">
        <color auto="1"/>
      </right>
      <top/>
      <bottom style="thin">
        <color theme="4"/>
      </bottom>
      <diagonal/>
    </border>
    <border>
      <left style="thin">
        <color theme="4"/>
      </left>
      <right style="thin">
        <color auto="1"/>
      </right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double">
        <color auto="1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auto="1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 style="thin">
        <color theme="4" tint="0.39997558519241921"/>
      </bottom>
      <diagonal/>
    </border>
    <border>
      <left style="double">
        <color auto="1"/>
      </left>
      <right/>
      <top/>
      <bottom style="thin">
        <color theme="4" tint="0.3999755851924192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thin">
        <color theme="3" tint="0.39994506668294322"/>
      </top>
      <bottom style="thin">
        <color theme="3" tint="0.39994506668294322"/>
      </bottom>
      <diagonal/>
    </border>
    <border>
      <left style="double">
        <color auto="1"/>
      </left>
      <right/>
      <top style="thin">
        <color theme="4"/>
      </top>
      <bottom style="thin">
        <color theme="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thin">
        <color theme="4" tint="0.39997558519241921"/>
      </bottom>
      <diagonal/>
    </border>
    <border>
      <left/>
      <right style="medium">
        <color auto="1"/>
      </right>
      <top/>
      <bottom style="thin">
        <color theme="4" tint="0.3999755851924192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medium">
        <color auto="1"/>
      </right>
      <top style="thin">
        <color theme="3" tint="0.39994506668294322"/>
      </top>
      <bottom style="thin">
        <color theme="3" tint="0.39994506668294322"/>
      </bottom>
      <diagonal/>
    </border>
    <border>
      <left style="medium">
        <color auto="1"/>
      </left>
      <right/>
      <top style="thin">
        <color theme="4"/>
      </top>
      <bottom style="thin">
        <color theme="4"/>
      </bottom>
      <diagonal/>
    </border>
    <border>
      <left/>
      <right style="medium">
        <color auto="1"/>
      </right>
      <top style="thin">
        <color theme="4"/>
      </top>
      <bottom style="thin">
        <color theme="4"/>
      </bottom>
      <diagonal/>
    </border>
    <border>
      <left/>
      <right style="thin">
        <color auto="1"/>
      </right>
      <top/>
      <bottom style="thin">
        <color theme="4" tint="0.39997558519241921"/>
      </bottom>
      <diagonal/>
    </border>
    <border>
      <left style="thin">
        <color auto="1"/>
      </left>
      <right/>
      <top style="thin">
        <color theme="4"/>
      </top>
      <bottom style="thin">
        <color auto="1"/>
      </bottom>
      <diagonal/>
    </border>
    <border>
      <left style="medium">
        <color auto="1"/>
      </left>
      <right/>
      <top style="thin">
        <color theme="4"/>
      </top>
      <bottom style="thin">
        <color auto="1"/>
      </bottom>
      <diagonal/>
    </border>
    <border>
      <left/>
      <right style="medium">
        <color auto="1"/>
      </right>
      <top style="thin">
        <color theme="4"/>
      </top>
      <bottom style="thin">
        <color auto="1"/>
      </bottom>
      <diagonal/>
    </border>
    <border>
      <left/>
      <right/>
      <top style="thin">
        <color theme="4"/>
      </top>
      <bottom style="thin">
        <color auto="1"/>
      </bottom>
      <diagonal/>
    </border>
    <border>
      <left style="double">
        <color auto="1"/>
      </left>
      <right/>
      <top style="thin">
        <color theme="4"/>
      </top>
      <bottom style="thin">
        <color auto="1"/>
      </bottom>
      <diagonal/>
    </border>
    <border>
      <left/>
      <right style="thin">
        <color auto="1"/>
      </right>
      <top style="thin">
        <color theme="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0" borderId="0" xfId="0" applyFont="1"/>
    <xf numFmtId="0" fontId="0" fillId="6" borderId="17" xfId="0" applyFont="1" applyFill="1" applyBorder="1" applyAlignment="1">
      <alignment horizontal="center" vertical="center"/>
    </xf>
    <xf numFmtId="0" fontId="0" fillId="6" borderId="15" xfId="0" applyFont="1" applyFill="1" applyBorder="1" applyAlignment="1">
      <alignment horizontal="center" vertical="center"/>
    </xf>
    <xf numFmtId="0" fontId="0" fillId="6" borderId="14" xfId="0" applyFont="1" applyFill="1" applyBorder="1" applyAlignment="1">
      <alignment horizontal="center" vertical="center"/>
    </xf>
    <xf numFmtId="0" fontId="0" fillId="7" borderId="15" xfId="0" applyFont="1" applyFill="1" applyBorder="1" applyAlignment="1">
      <alignment horizontal="center" vertical="center"/>
    </xf>
    <xf numFmtId="0" fontId="0" fillId="8" borderId="15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3" fontId="0" fillId="0" borderId="21" xfId="0" applyNumberFormat="1" applyFont="1" applyBorder="1" applyAlignment="1">
      <alignment horizontal="center" vertical="center"/>
    </xf>
    <xf numFmtId="164" fontId="0" fillId="0" borderId="21" xfId="0" applyNumberFormat="1" applyFont="1" applyBorder="1" applyAlignment="1">
      <alignment horizontal="center" vertical="center"/>
    </xf>
    <xf numFmtId="9" fontId="0" fillId="0" borderId="22" xfId="0" applyNumberFormat="1" applyFont="1" applyBorder="1" applyAlignment="1">
      <alignment horizontal="center" vertical="center"/>
    </xf>
    <xf numFmtId="9" fontId="0" fillId="0" borderId="21" xfId="0" applyNumberFormat="1" applyFont="1" applyBorder="1" applyAlignment="1">
      <alignment horizontal="center" vertical="center"/>
    </xf>
    <xf numFmtId="164" fontId="0" fillId="0" borderId="22" xfId="0" applyNumberFormat="1" applyFont="1" applyBorder="1" applyAlignment="1">
      <alignment horizontal="center" vertical="center"/>
    </xf>
    <xf numFmtId="3" fontId="0" fillId="0" borderId="0" xfId="0" applyNumberFormat="1" applyFont="1" applyBorder="1" applyAlignment="1">
      <alignment horizontal="center" vertical="center"/>
    </xf>
    <xf numFmtId="9" fontId="0" fillId="0" borderId="0" xfId="0" applyNumberFormat="1" applyFont="1" applyBorder="1" applyAlignment="1">
      <alignment horizontal="center" vertical="center"/>
    </xf>
    <xf numFmtId="164" fontId="0" fillId="0" borderId="23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left" indent="1"/>
    </xf>
    <xf numFmtId="164" fontId="0" fillId="0" borderId="0" xfId="0" applyNumberFormat="1" applyFont="1" applyBorder="1" applyAlignment="1">
      <alignment horizontal="center" vertical="center"/>
    </xf>
    <xf numFmtId="9" fontId="0" fillId="0" borderId="24" xfId="0" applyNumberFormat="1" applyFont="1" applyBorder="1" applyAlignment="1">
      <alignment horizontal="center" vertical="center"/>
    </xf>
    <xf numFmtId="164" fontId="0" fillId="0" borderId="24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left" indent="2"/>
    </xf>
    <xf numFmtId="0" fontId="0" fillId="0" borderId="25" xfId="0" applyFont="1" applyBorder="1" applyAlignment="1">
      <alignment horizontal="left" indent="1"/>
    </xf>
    <xf numFmtId="3" fontId="0" fillId="0" borderId="26" xfId="0" applyNumberFormat="1" applyFont="1" applyBorder="1" applyAlignment="1">
      <alignment horizontal="center" vertical="center"/>
    </xf>
    <xf numFmtId="164" fontId="0" fillId="0" borderId="26" xfId="0" applyNumberFormat="1" applyFont="1" applyBorder="1" applyAlignment="1">
      <alignment horizontal="center" vertical="center"/>
    </xf>
    <xf numFmtId="9" fontId="0" fillId="0" borderId="27" xfId="0" applyNumberFormat="1" applyFont="1" applyBorder="1" applyAlignment="1">
      <alignment horizontal="center" vertical="center"/>
    </xf>
    <xf numFmtId="9" fontId="0" fillId="0" borderId="26" xfId="0" applyNumberFormat="1" applyFont="1" applyBorder="1" applyAlignment="1">
      <alignment horizontal="center" vertical="center"/>
    </xf>
    <xf numFmtId="164" fontId="0" fillId="0" borderId="27" xfId="0" applyNumberFormat="1" applyFont="1" applyBorder="1" applyAlignment="1">
      <alignment horizontal="center" vertical="center"/>
    </xf>
    <xf numFmtId="164" fontId="0" fillId="0" borderId="28" xfId="0" applyNumberFormat="1" applyFont="1" applyBorder="1" applyAlignment="1">
      <alignment horizontal="center" vertical="center"/>
    </xf>
    <xf numFmtId="0" fontId="0" fillId="9" borderId="29" xfId="0" applyFill="1" applyBorder="1" applyAlignment="1">
      <alignment horizontal="left"/>
    </xf>
    <xf numFmtId="3" fontId="0" fillId="9" borderId="30" xfId="0" applyNumberFormat="1" applyFont="1" applyFill="1" applyBorder="1" applyAlignment="1">
      <alignment horizontal="center" vertical="center"/>
    </xf>
    <xf numFmtId="164" fontId="0" fillId="9" borderId="30" xfId="0" applyNumberFormat="1" applyFont="1" applyFill="1" applyBorder="1" applyAlignment="1">
      <alignment horizontal="center" vertical="center"/>
    </xf>
    <xf numFmtId="9" fontId="0" fillId="9" borderId="31" xfId="0" applyNumberFormat="1" applyFont="1" applyFill="1" applyBorder="1" applyAlignment="1">
      <alignment horizontal="center" vertical="center"/>
    </xf>
    <xf numFmtId="9" fontId="0" fillId="9" borderId="30" xfId="0" applyNumberFormat="1" applyFont="1" applyFill="1" applyBorder="1" applyAlignment="1">
      <alignment horizontal="center" vertical="center"/>
    </xf>
    <xf numFmtId="164" fontId="0" fillId="9" borderId="31" xfId="0" applyNumberFormat="1" applyFont="1" applyFill="1" applyBorder="1" applyAlignment="1">
      <alignment horizontal="center" vertical="center"/>
    </xf>
    <xf numFmtId="165" fontId="0" fillId="9" borderId="32" xfId="0" applyNumberFormat="1" applyFont="1" applyFill="1" applyBorder="1" applyAlignment="1">
      <alignment horizontal="center" vertical="center"/>
    </xf>
    <xf numFmtId="0" fontId="0" fillId="0" borderId="20" xfId="0" applyFont="1" applyBorder="1" applyAlignment="1">
      <alignment horizontal="left"/>
    </xf>
    <xf numFmtId="9" fontId="0" fillId="0" borderId="33" xfId="0" applyNumberFormat="1" applyFont="1" applyBorder="1" applyAlignment="1">
      <alignment horizontal="center" vertical="center"/>
    </xf>
    <xf numFmtId="164" fontId="0" fillId="0" borderId="33" xfId="0" applyNumberFormat="1" applyFont="1" applyBorder="1" applyAlignment="1">
      <alignment horizontal="center" vertical="center"/>
    </xf>
    <xf numFmtId="0" fontId="0" fillId="9" borderId="29" xfId="0" applyFont="1" applyFill="1" applyBorder="1" applyAlignment="1">
      <alignment horizontal="left"/>
    </xf>
    <xf numFmtId="0" fontId="0" fillId="0" borderId="7" xfId="0" applyBorder="1" applyAlignment="1">
      <alignment horizontal="left" indent="2"/>
    </xf>
    <xf numFmtId="3" fontId="0" fillId="10" borderId="34" xfId="0" applyNumberFormat="1" applyFont="1" applyFill="1" applyBorder="1" applyAlignment="1">
      <alignment horizontal="center" vertical="center"/>
    </xf>
    <xf numFmtId="164" fontId="0" fillId="10" borderId="35" xfId="0" applyNumberFormat="1" applyFont="1" applyFill="1" applyBorder="1" applyAlignment="1">
      <alignment horizontal="center" vertical="center"/>
    </xf>
    <xf numFmtId="164" fontId="0" fillId="10" borderId="36" xfId="0" applyNumberFormat="1" applyFont="1" applyFill="1" applyBorder="1" applyAlignment="1">
      <alignment horizontal="center" vertical="center"/>
    </xf>
    <xf numFmtId="164" fontId="0" fillId="10" borderId="37" xfId="0" applyNumberFormat="1" applyFont="1" applyFill="1" applyBorder="1" applyAlignment="1">
      <alignment horizontal="center" vertical="center"/>
    </xf>
    <xf numFmtId="3" fontId="0" fillId="10" borderId="38" xfId="0" applyNumberFormat="1" applyFont="1" applyFill="1" applyBorder="1" applyAlignment="1">
      <alignment horizontal="center" vertical="center"/>
    </xf>
    <xf numFmtId="164" fontId="0" fillId="10" borderId="39" xfId="0" applyNumberFormat="1" applyFont="1" applyFill="1" applyBorder="1" applyAlignment="1">
      <alignment horizontal="center" vertical="center"/>
    </xf>
    <xf numFmtId="164" fontId="0" fillId="10" borderId="40" xfId="0" applyNumberFormat="1" applyFont="1" applyFill="1" applyBorder="1" applyAlignment="1">
      <alignment horizontal="center" vertical="center"/>
    </xf>
    <xf numFmtId="164" fontId="0" fillId="10" borderId="41" xfId="0" applyNumberFormat="1" applyFont="1" applyFill="1" applyBorder="1" applyAlignment="1">
      <alignment horizontal="center" vertical="center"/>
    </xf>
    <xf numFmtId="3" fontId="0" fillId="0" borderId="0" xfId="0" applyNumberFormat="1" applyFont="1"/>
    <xf numFmtId="164" fontId="0" fillId="0" borderId="0" xfId="0" applyNumberFormat="1" applyFont="1"/>
    <xf numFmtId="9" fontId="0" fillId="0" borderId="0" xfId="0" applyNumberFormat="1" applyFont="1"/>
    <xf numFmtId="3" fontId="0" fillId="0" borderId="43" xfId="0" applyNumberFormat="1" applyFont="1" applyBorder="1" applyAlignment="1">
      <alignment horizontal="center" vertical="center"/>
    </xf>
    <xf numFmtId="3" fontId="0" fillId="0" borderId="44" xfId="0" applyNumberFormat="1" applyFont="1" applyBorder="1" applyAlignment="1">
      <alignment horizontal="center" vertical="center"/>
    </xf>
    <xf numFmtId="3" fontId="0" fillId="0" borderId="33" xfId="0" applyNumberFormat="1" applyFont="1" applyBorder="1" applyAlignment="1">
      <alignment horizontal="center" vertical="center"/>
    </xf>
    <xf numFmtId="3" fontId="0" fillId="0" borderId="45" xfId="0" applyNumberFormat="1" applyFont="1" applyBorder="1" applyAlignment="1">
      <alignment horizontal="center" vertical="center"/>
    </xf>
    <xf numFmtId="3" fontId="0" fillId="0" borderId="24" xfId="0" applyNumberFormat="1" applyFont="1" applyBorder="1" applyAlignment="1">
      <alignment horizontal="center" vertical="center"/>
    </xf>
    <xf numFmtId="3" fontId="0" fillId="0" borderId="46" xfId="0" applyNumberFormat="1" applyFont="1" applyBorder="1" applyAlignment="1">
      <alignment horizontal="center" vertical="center"/>
    </xf>
    <xf numFmtId="3" fontId="0" fillId="0" borderId="27" xfId="0" applyNumberFormat="1" applyFont="1" applyBorder="1" applyAlignment="1">
      <alignment horizontal="center" vertical="center"/>
    </xf>
    <xf numFmtId="3" fontId="0" fillId="9" borderId="31" xfId="0" applyNumberFormat="1" applyFont="1" applyFill="1" applyBorder="1" applyAlignment="1">
      <alignment horizontal="center" vertical="center"/>
    </xf>
    <xf numFmtId="3" fontId="0" fillId="9" borderId="47" xfId="0" applyNumberFormat="1" applyFont="1" applyFill="1" applyBorder="1" applyAlignment="1">
      <alignment horizontal="center" vertical="center"/>
    </xf>
    <xf numFmtId="3" fontId="0" fillId="0" borderId="0" xfId="0" applyNumberFormat="1"/>
    <xf numFmtId="3" fontId="0" fillId="0" borderId="54" xfId="0" applyNumberFormat="1" applyFont="1" applyBorder="1" applyAlignment="1">
      <alignment horizontal="center" vertical="center"/>
    </xf>
    <xf numFmtId="3" fontId="0" fillId="0" borderId="55" xfId="0" applyNumberFormat="1" applyFont="1" applyBorder="1" applyAlignment="1">
      <alignment horizontal="center" vertical="center"/>
    </xf>
    <xf numFmtId="3" fontId="0" fillId="0" borderId="56" xfId="0" applyNumberFormat="1" applyFont="1" applyBorder="1" applyAlignment="1">
      <alignment horizontal="center" vertical="center"/>
    </xf>
    <xf numFmtId="3" fontId="0" fillId="0" borderId="57" xfId="0" applyNumberFormat="1" applyFont="1" applyBorder="1" applyAlignment="1">
      <alignment horizontal="center" vertical="center"/>
    </xf>
    <xf numFmtId="3" fontId="0" fillId="0" borderId="58" xfId="0" applyNumberFormat="1" applyFont="1" applyBorder="1" applyAlignment="1">
      <alignment horizontal="center" vertical="center"/>
    </xf>
    <xf numFmtId="3" fontId="0" fillId="0" borderId="59" xfId="0" applyNumberFormat="1" applyFont="1" applyBorder="1" applyAlignment="1">
      <alignment horizontal="center" vertical="center"/>
    </xf>
    <xf numFmtId="0" fontId="0" fillId="0" borderId="0" xfId="0" applyFill="1"/>
    <xf numFmtId="3" fontId="0" fillId="0" borderId="62" xfId="0" applyNumberFormat="1" applyFont="1" applyBorder="1" applyAlignment="1">
      <alignment horizontal="center" vertical="center"/>
    </xf>
    <xf numFmtId="3" fontId="0" fillId="0" borderId="23" xfId="0" applyNumberFormat="1" applyFont="1" applyBorder="1" applyAlignment="1">
      <alignment horizontal="center" vertical="center"/>
    </xf>
    <xf numFmtId="3" fontId="0" fillId="0" borderId="28" xfId="0" applyNumberFormat="1" applyFont="1" applyBorder="1" applyAlignment="1">
      <alignment horizontal="center" vertical="center"/>
    </xf>
    <xf numFmtId="3" fontId="0" fillId="9" borderId="32" xfId="0" applyNumberFormat="1" applyFont="1" applyFill="1" applyBorder="1" applyAlignment="1">
      <alignment horizontal="center" vertical="center"/>
    </xf>
    <xf numFmtId="3" fontId="0" fillId="9" borderId="66" xfId="0" applyNumberFormat="1" applyFont="1" applyFill="1" applyBorder="1" applyAlignment="1">
      <alignment horizontal="center" vertical="center"/>
    </xf>
    <xf numFmtId="3" fontId="0" fillId="9" borderId="67" xfId="0" applyNumberFormat="1" applyFont="1" applyFill="1" applyBorder="1" applyAlignment="1">
      <alignment horizontal="center" vertical="center"/>
    </xf>
    <xf numFmtId="3" fontId="0" fillId="9" borderId="68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left"/>
    </xf>
    <xf numFmtId="0" fontId="0" fillId="17" borderId="29" xfId="0" applyFill="1" applyBorder="1" applyAlignment="1">
      <alignment horizontal="left"/>
    </xf>
    <xf numFmtId="3" fontId="0" fillId="17" borderId="30" xfId="0" applyNumberFormat="1" applyFont="1" applyFill="1" applyBorder="1" applyAlignment="1">
      <alignment horizontal="center" vertical="center"/>
    </xf>
    <xf numFmtId="3" fontId="0" fillId="17" borderId="31" xfId="0" applyNumberFormat="1" applyFont="1" applyFill="1" applyBorder="1" applyAlignment="1">
      <alignment horizontal="center" vertical="center"/>
    </xf>
    <xf numFmtId="3" fontId="0" fillId="17" borderId="60" xfId="0" applyNumberFormat="1" applyFont="1" applyFill="1" applyBorder="1" applyAlignment="1">
      <alignment horizontal="center" vertical="center"/>
    </xf>
    <xf numFmtId="3" fontId="0" fillId="17" borderId="61" xfId="0" applyNumberFormat="1" applyFont="1" applyFill="1" applyBorder="1" applyAlignment="1">
      <alignment horizontal="center" vertical="center"/>
    </xf>
    <xf numFmtId="0" fontId="0" fillId="17" borderId="63" xfId="0" applyFill="1" applyBorder="1" applyAlignment="1">
      <alignment horizontal="left"/>
    </xf>
    <xf numFmtId="3" fontId="0" fillId="17" borderId="64" xfId="0" applyNumberFormat="1" applyFont="1" applyFill="1" applyBorder="1" applyAlignment="1">
      <alignment horizontal="center" vertical="center"/>
    </xf>
    <xf numFmtId="3" fontId="0" fillId="17" borderId="65" xfId="0" applyNumberFormat="1" applyFont="1" applyFill="1" applyBorder="1" applyAlignment="1">
      <alignment horizontal="center" vertical="center"/>
    </xf>
    <xf numFmtId="3" fontId="0" fillId="17" borderId="66" xfId="0" applyNumberFormat="1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 wrapText="1"/>
    </xf>
    <xf numFmtId="0" fontId="0" fillId="0" borderId="7" xfId="0" applyFont="1" applyBorder="1" applyAlignment="1">
      <alignment wrapText="1"/>
    </xf>
    <xf numFmtId="0" fontId="0" fillId="0" borderId="14" xfId="0" applyFont="1" applyBorder="1" applyAlignment="1">
      <alignment wrapText="1"/>
    </xf>
    <xf numFmtId="3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3" fontId="0" fillId="6" borderId="9" xfId="0" applyNumberFormat="1" applyFont="1" applyFill="1" applyBorder="1" applyAlignment="1">
      <alignment horizontal="center" vertical="center" wrapText="1"/>
    </xf>
    <xf numFmtId="3" fontId="0" fillId="6" borderId="16" xfId="0" applyNumberFormat="1" applyFont="1" applyFill="1" applyBorder="1" applyAlignment="1">
      <alignment horizontal="center" vertical="center" wrapText="1"/>
    </xf>
    <xf numFmtId="3" fontId="0" fillId="6" borderId="6" xfId="0" applyNumberFormat="1" applyFont="1" applyFill="1" applyBorder="1" applyAlignment="1">
      <alignment horizontal="center" vertical="center" wrapText="1"/>
    </xf>
    <xf numFmtId="3" fontId="0" fillId="6" borderId="10" xfId="0" applyNumberFormat="1" applyFont="1" applyFill="1" applyBorder="1" applyAlignment="1">
      <alignment horizontal="center" vertical="center" wrapText="1"/>
    </xf>
    <xf numFmtId="3" fontId="0" fillId="6" borderId="2" xfId="0" applyNumberFormat="1" applyFont="1" applyFill="1" applyBorder="1" applyAlignment="1">
      <alignment horizontal="center" vertical="center" wrapText="1"/>
    </xf>
    <xf numFmtId="3" fontId="0" fillId="6" borderId="8" xfId="0" applyNumberFormat="1" applyFont="1" applyFill="1" applyBorder="1" applyAlignment="1">
      <alignment horizontal="center" vertical="center" wrapText="1"/>
    </xf>
    <xf numFmtId="3" fontId="0" fillId="6" borderId="15" xfId="0" applyNumberFormat="1" applyFont="1" applyFill="1" applyBorder="1" applyAlignment="1">
      <alignment horizontal="center" vertical="center" wrapText="1"/>
    </xf>
    <xf numFmtId="9" fontId="0" fillId="6" borderId="8" xfId="0" applyNumberFormat="1" applyFont="1" applyFill="1" applyBorder="1" applyAlignment="1">
      <alignment horizontal="center" vertical="center" wrapText="1"/>
    </xf>
    <xf numFmtId="9" fontId="0" fillId="6" borderId="15" xfId="0" applyNumberFormat="1" applyFont="1" applyFill="1" applyBorder="1" applyAlignment="1">
      <alignment horizontal="center" vertical="center" wrapText="1"/>
    </xf>
    <xf numFmtId="164" fontId="0" fillId="6" borderId="11" xfId="0" applyNumberFormat="1" applyFont="1" applyFill="1" applyBorder="1" applyAlignment="1">
      <alignment horizontal="center" vertical="center" wrapText="1"/>
    </xf>
    <xf numFmtId="164" fontId="0" fillId="6" borderId="18" xfId="0" applyNumberFormat="1" applyFont="1" applyFill="1" applyBorder="1" applyAlignment="1">
      <alignment horizontal="center" vertical="center" wrapText="1"/>
    </xf>
    <xf numFmtId="3" fontId="0" fillId="7" borderId="10" xfId="0" applyNumberFormat="1" applyFont="1" applyFill="1" applyBorder="1" applyAlignment="1">
      <alignment horizontal="center" vertical="center" wrapText="1"/>
    </xf>
    <xf numFmtId="3" fontId="0" fillId="7" borderId="8" xfId="0" applyNumberFormat="1" applyFont="1" applyFill="1" applyBorder="1" applyAlignment="1">
      <alignment horizontal="center" vertical="center" wrapText="1"/>
    </xf>
    <xf numFmtId="3" fontId="0" fillId="7" borderId="15" xfId="0" applyNumberFormat="1" applyFont="1" applyFill="1" applyBorder="1" applyAlignment="1">
      <alignment horizontal="center" vertical="center" wrapText="1"/>
    </xf>
    <xf numFmtId="9" fontId="0" fillId="7" borderId="8" xfId="0" applyNumberFormat="1" applyFont="1" applyFill="1" applyBorder="1" applyAlignment="1">
      <alignment horizontal="center" vertical="center" wrapText="1"/>
    </xf>
    <xf numFmtId="9" fontId="0" fillId="7" borderId="15" xfId="0" applyNumberFormat="1" applyFont="1" applyFill="1" applyBorder="1" applyAlignment="1">
      <alignment horizontal="center" vertical="center" wrapText="1"/>
    </xf>
    <xf numFmtId="164" fontId="0" fillId="7" borderId="12" xfId="0" applyNumberFormat="1" applyFont="1" applyFill="1" applyBorder="1" applyAlignment="1">
      <alignment horizontal="center" vertical="center" wrapText="1"/>
    </xf>
    <xf numFmtId="164" fontId="0" fillId="7" borderId="19" xfId="0" applyNumberFormat="1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3" fontId="0" fillId="2" borderId="8" xfId="0" applyNumberFormat="1" applyFont="1" applyFill="1" applyBorder="1" applyAlignment="1">
      <alignment horizontal="center" vertical="center" wrapText="1"/>
    </xf>
    <xf numFmtId="3" fontId="0" fillId="2" borderId="15" xfId="0" applyNumberFormat="1" applyFont="1" applyFill="1" applyBorder="1" applyAlignment="1">
      <alignment horizontal="center" vertical="center" wrapText="1"/>
    </xf>
    <xf numFmtId="164" fontId="0" fillId="2" borderId="8" xfId="0" applyNumberFormat="1" applyFont="1" applyFill="1" applyBorder="1" applyAlignment="1">
      <alignment horizontal="center" vertical="center" wrapText="1"/>
    </xf>
    <xf numFmtId="164" fontId="0" fillId="2" borderId="15" xfId="0" applyNumberFormat="1" applyFont="1" applyFill="1" applyBorder="1" applyAlignment="1">
      <alignment horizontal="center" vertical="center" wrapText="1"/>
    </xf>
    <xf numFmtId="9" fontId="0" fillId="2" borderId="1" xfId="0" applyNumberFormat="1" applyFont="1" applyFill="1" applyBorder="1" applyAlignment="1">
      <alignment horizontal="center" vertical="center" wrapText="1"/>
    </xf>
    <xf numFmtId="9" fontId="0" fillId="2" borderId="14" xfId="0" applyNumberFormat="1" applyFont="1" applyFill="1" applyBorder="1" applyAlignment="1">
      <alignment horizontal="center" vertical="center" wrapText="1"/>
    </xf>
    <xf numFmtId="3" fontId="0" fillId="7" borderId="9" xfId="0" applyNumberFormat="1" applyFont="1" applyFill="1" applyBorder="1" applyAlignment="1">
      <alignment horizontal="center" vertical="center" wrapText="1"/>
    </xf>
    <xf numFmtId="3" fontId="0" fillId="7" borderId="16" xfId="0" applyNumberFormat="1" applyFont="1" applyFill="1" applyBorder="1" applyAlignment="1">
      <alignment horizontal="center" vertical="center" wrapText="1"/>
    </xf>
    <xf numFmtId="3" fontId="0" fillId="8" borderId="8" xfId="0" applyNumberFormat="1" applyFont="1" applyFill="1" applyBorder="1" applyAlignment="1">
      <alignment horizontal="center" vertical="center" wrapText="1"/>
    </xf>
    <xf numFmtId="3" fontId="0" fillId="8" borderId="15" xfId="0" applyNumberFormat="1" applyFont="1" applyFill="1" applyBorder="1" applyAlignment="1">
      <alignment horizontal="center" vertical="center" wrapText="1"/>
    </xf>
    <xf numFmtId="9" fontId="0" fillId="8" borderId="8" xfId="0" applyNumberFormat="1" applyFont="1" applyFill="1" applyBorder="1" applyAlignment="1">
      <alignment horizontal="center" vertical="center" wrapText="1"/>
    </xf>
    <xf numFmtId="9" fontId="0" fillId="8" borderId="15" xfId="0" applyNumberFormat="1" applyFont="1" applyFill="1" applyBorder="1" applyAlignment="1">
      <alignment horizontal="center" vertical="center" wrapText="1"/>
    </xf>
    <xf numFmtId="164" fontId="0" fillId="8" borderId="8" xfId="0" applyNumberFormat="1" applyFont="1" applyFill="1" applyBorder="1" applyAlignment="1">
      <alignment horizontal="center" vertical="center" wrapText="1"/>
    </xf>
    <xf numFmtId="164" fontId="0" fillId="8" borderId="15" xfId="0" applyNumberFormat="1" applyFont="1" applyFill="1" applyBorder="1" applyAlignment="1">
      <alignment horizontal="center" vertical="center" wrapText="1"/>
    </xf>
    <xf numFmtId="3" fontId="0" fillId="8" borderId="13" xfId="0" applyNumberFormat="1" applyFont="1" applyFill="1" applyBorder="1" applyAlignment="1">
      <alignment horizontal="center" vertical="center" wrapText="1"/>
    </xf>
    <xf numFmtId="3" fontId="0" fillId="8" borderId="17" xfId="0" applyNumberFormat="1" applyFont="1" applyFill="1" applyBorder="1" applyAlignment="1">
      <alignment horizontal="center" vertical="center" wrapText="1"/>
    </xf>
    <xf numFmtId="3" fontId="0" fillId="8" borderId="10" xfId="0" applyNumberFormat="1" applyFont="1" applyFill="1" applyBorder="1" applyAlignment="1">
      <alignment horizontal="center" vertical="center" wrapText="1"/>
    </xf>
    <xf numFmtId="3" fontId="0" fillId="8" borderId="8" xfId="0" applyNumberFormat="1" applyFill="1" applyBorder="1" applyAlignment="1">
      <alignment horizontal="center" vertical="center" wrapText="1"/>
    </xf>
    <xf numFmtId="9" fontId="0" fillId="5" borderId="2" xfId="0" applyNumberForma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3" fontId="0" fillId="6" borderId="8" xfId="0" applyNumberFormat="1" applyFill="1" applyBorder="1" applyAlignment="1">
      <alignment horizontal="center" vertical="center" wrapText="1"/>
    </xf>
    <xf numFmtId="3" fontId="0" fillId="6" borderId="12" xfId="0" applyNumberFormat="1" applyFill="1" applyBorder="1" applyAlignment="1">
      <alignment horizontal="center" vertical="center" wrapText="1"/>
    </xf>
    <xf numFmtId="3" fontId="0" fillId="6" borderId="19" xfId="0" applyNumberFormat="1" applyFont="1" applyFill="1" applyBorder="1" applyAlignment="1">
      <alignment horizontal="center" vertical="center" wrapText="1"/>
    </xf>
    <xf numFmtId="3" fontId="0" fillId="7" borderId="13" xfId="0" applyNumberFormat="1" applyFont="1" applyFill="1" applyBorder="1" applyAlignment="1">
      <alignment horizontal="center" vertical="center" wrapText="1"/>
    </xf>
    <xf numFmtId="3" fontId="0" fillId="7" borderId="17" xfId="0" applyNumberFormat="1" applyFont="1" applyFill="1" applyBorder="1" applyAlignment="1">
      <alignment horizontal="center" vertical="center" wrapText="1"/>
    </xf>
    <xf numFmtId="3" fontId="0" fillId="7" borderId="8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3" fontId="0" fillId="2" borderId="8" xfId="0" applyNumberFormat="1" applyFill="1" applyBorder="1" applyAlignment="1">
      <alignment horizontal="center" vertical="center" wrapText="1"/>
    </xf>
    <xf numFmtId="0" fontId="0" fillId="0" borderId="42" xfId="0" applyFont="1" applyBorder="1" applyAlignment="1">
      <alignment wrapText="1"/>
    </xf>
    <xf numFmtId="0" fontId="0" fillId="0" borderId="15" xfId="0" applyFont="1" applyBorder="1" applyAlignment="1">
      <alignment wrapText="1"/>
    </xf>
    <xf numFmtId="3" fontId="0" fillId="16" borderId="8" xfId="0" applyNumberFormat="1" applyFill="1" applyBorder="1" applyAlignment="1">
      <alignment horizontal="center" vertical="center" wrapText="1"/>
    </xf>
    <xf numFmtId="0" fontId="0" fillId="17" borderId="42" xfId="0" applyFill="1" applyBorder="1" applyAlignment="1">
      <alignment horizontal="center" vertical="center" wrapText="1"/>
    </xf>
    <xf numFmtId="0" fontId="0" fillId="17" borderId="15" xfId="0" applyFill="1" applyBorder="1" applyAlignment="1">
      <alignment horizontal="center" vertical="center" wrapText="1"/>
    </xf>
    <xf numFmtId="3" fontId="0" fillId="16" borderId="1" xfId="0" applyNumberFormat="1" applyFill="1" applyBorder="1" applyAlignment="1">
      <alignment horizontal="center" vertical="center" wrapText="1"/>
    </xf>
    <xf numFmtId="3" fontId="0" fillId="17" borderId="7" xfId="0" applyNumberFormat="1" applyFill="1" applyBorder="1" applyAlignment="1">
      <alignment horizontal="center" vertical="center" wrapText="1"/>
    </xf>
    <xf numFmtId="3" fontId="0" fillId="17" borderId="14" xfId="0" applyNumberForma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4" borderId="69" xfId="0" applyFill="1" applyBorder="1" applyAlignment="1">
      <alignment horizontal="center" vertical="center"/>
    </xf>
    <xf numFmtId="0" fontId="0" fillId="14" borderId="10" xfId="0" applyFill="1" applyBorder="1" applyAlignment="1">
      <alignment horizontal="center" vertical="center"/>
    </xf>
    <xf numFmtId="0" fontId="0" fillId="14" borderId="70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3" fontId="0" fillId="11" borderId="8" xfId="0" applyNumberFormat="1" applyFill="1" applyBorder="1" applyAlignment="1">
      <alignment horizontal="center" vertical="center" wrapText="1"/>
    </xf>
    <xf numFmtId="3" fontId="0" fillId="11" borderId="15" xfId="0" applyNumberFormat="1" applyFont="1" applyFill="1" applyBorder="1" applyAlignment="1">
      <alignment horizontal="center" vertical="center" wrapText="1"/>
    </xf>
    <xf numFmtId="3" fontId="0" fillId="7" borderId="1" xfId="0" applyNumberForma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wrapText="1"/>
    </xf>
    <xf numFmtId="0" fontId="0" fillId="4" borderId="14" xfId="0" applyFont="1" applyFill="1" applyBorder="1" applyAlignment="1">
      <alignment wrapText="1"/>
    </xf>
    <xf numFmtId="3" fontId="0" fillId="7" borderId="48" xfId="0" applyNumberFormat="1" applyFill="1" applyBorder="1" applyAlignment="1">
      <alignment horizontal="center" vertical="center" wrapText="1"/>
    </xf>
    <xf numFmtId="0" fontId="0" fillId="4" borderId="50" xfId="0" applyFill="1" applyBorder="1" applyAlignment="1">
      <alignment horizontal="center" vertical="center" wrapText="1"/>
    </xf>
    <xf numFmtId="0" fontId="0" fillId="4" borderId="52" xfId="0" applyFill="1" applyBorder="1" applyAlignment="1">
      <alignment horizontal="center" vertical="center" wrapText="1"/>
    </xf>
    <xf numFmtId="3" fontId="0" fillId="11" borderId="49" xfId="0" applyNumberFormat="1" applyFill="1" applyBorder="1" applyAlignment="1">
      <alignment horizontal="center" vertical="center" wrapText="1"/>
    </xf>
    <xf numFmtId="0" fontId="0" fillId="12" borderId="51" xfId="0" applyFill="1" applyBorder="1" applyAlignment="1">
      <alignment horizontal="center" vertical="center" wrapText="1"/>
    </xf>
    <xf numFmtId="0" fontId="0" fillId="12" borderId="5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AP199"/>
  <sheetViews>
    <sheetView zoomScale="80" zoomScaleNormal="80" workbookViewId="0">
      <selection sqref="A1:A3"/>
    </sheetView>
  </sheetViews>
  <sheetFormatPr defaultRowHeight="15"/>
  <cols>
    <col min="1" max="1" width="42.140625" style="1" bestFit="1" customWidth="1"/>
    <col min="2" max="2" width="9.42578125" style="48" bestFit="1" customWidth="1"/>
    <col min="3" max="3" width="8.42578125" style="49" customWidth="1"/>
    <col min="4" max="4" width="12.5703125" style="1" customWidth="1"/>
    <col min="5" max="5" width="11.85546875" style="48" bestFit="1" customWidth="1"/>
    <col min="6" max="6" width="11.28515625" style="50" customWidth="1"/>
    <col min="7" max="7" width="10.85546875" style="1" customWidth="1"/>
    <col min="8" max="8" width="9.5703125" style="1" bestFit="1" customWidth="1"/>
    <col min="9" max="9" width="9" style="1" bestFit="1" customWidth="1"/>
    <col min="10" max="10" width="10" style="1" bestFit="1" customWidth="1"/>
    <col min="11" max="11" width="9.5703125" style="1" bestFit="1" customWidth="1"/>
    <col min="12" max="12" width="8" style="1" bestFit="1" customWidth="1"/>
    <col min="13" max="13" width="8.140625" style="1" bestFit="1" customWidth="1"/>
    <col min="14" max="14" width="8.85546875" style="1" bestFit="1" customWidth="1"/>
    <col min="15" max="15" width="11.7109375" style="1" bestFit="1" customWidth="1"/>
    <col min="16" max="16" width="13" style="1" customWidth="1"/>
    <col min="17" max="17" width="11.85546875" style="50" customWidth="1"/>
    <col min="18" max="18" width="9" style="49" customWidth="1"/>
    <col min="19" max="19" width="11.42578125" style="1" customWidth="1"/>
    <col min="20" max="20" width="10.7109375" style="1" bestFit="1" customWidth="1"/>
    <col min="21" max="21" width="9.5703125" style="1" bestFit="1" customWidth="1"/>
    <col min="22" max="22" width="10.7109375" style="1" bestFit="1" customWidth="1"/>
    <col min="23" max="23" width="10.42578125" style="1" bestFit="1" customWidth="1"/>
    <col min="24" max="24" width="7.85546875" style="1" bestFit="1" customWidth="1"/>
    <col min="25" max="26" width="8.7109375" style="1" bestFit="1" customWidth="1"/>
    <col min="27" max="27" width="11.42578125" style="1" bestFit="1" customWidth="1"/>
    <col min="28" max="28" width="14.28515625" style="1" customWidth="1"/>
    <col min="29" max="29" width="9.85546875" style="50" customWidth="1"/>
    <col min="30" max="30" width="8.140625" style="49" customWidth="1"/>
    <col min="31" max="31" width="11.28515625" style="1" customWidth="1"/>
    <col min="32" max="33" width="9.140625" style="1" bestFit="1" customWidth="1"/>
    <col min="34" max="34" width="9.5703125" style="1" bestFit="1" customWidth="1"/>
    <col min="35" max="35" width="9.140625" style="1" bestFit="1" customWidth="1"/>
    <col min="36" max="36" width="7.7109375" style="1" customWidth="1"/>
    <col min="37" max="37" width="7.7109375" style="1" bestFit="1" customWidth="1"/>
    <col min="38" max="38" width="8.42578125" style="1" bestFit="1" customWidth="1"/>
    <col min="39" max="39" width="11.28515625" style="1" bestFit="1" customWidth="1"/>
    <col min="40" max="40" width="11.28515625" style="48" customWidth="1"/>
    <col min="41" max="41" width="8" style="50" bestFit="1" customWidth="1"/>
    <col min="42" max="42" width="10" style="49" bestFit="1" customWidth="1"/>
    <col min="43" max="16384" width="9.140625" style="1"/>
  </cols>
  <sheetData>
    <row r="1" spans="1:42">
      <c r="A1" s="85" t="s">
        <v>92</v>
      </c>
      <c r="B1" s="88" t="s">
        <v>0</v>
      </c>
      <c r="C1" s="89"/>
      <c r="D1" s="89"/>
      <c r="E1" s="89"/>
      <c r="F1" s="89"/>
      <c r="G1" s="90" t="s">
        <v>1</v>
      </c>
      <c r="H1" s="91"/>
      <c r="I1" s="91"/>
      <c r="J1" s="91"/>
      <c r="K1" s="91"/>
      <c r="L1" s="91"/>
      <c r="M1" s="91"/>
      <c r="N1" s="91"/>
      <c r="O1" s="91"/>
      <c r="P1" s="91"/>
      <c r="Q1" s="91"/>
      <c r="R1" s="92"/>
      <c r="S1" s="93" t="s">
        <v>2</v>
      </c>
      <c r="T1" s="94"/>
      <c r="U1" s="94"/>
      <c r="V1" s="94"/>
      <c r="W1" s="94"/>
      <c r="X1" s="94"/>
      <c r="Y1" s="94"/>
      <c r="Z1" s="94"/>
      <c r="AA1" s="94"/>
      <c r="AB1" s="94"/>
      <c r="AC1" s="94"/>
      <c r="AD1" s="95"/>
      <c r="AE1" s="114" t="s">
        <v>3</v>
      </c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5"/>
    </row>
    <row r="2" spans="1:42">
      <c r="A2" s="86"/>
      <c r="B2" s="116" t="s">
        <v>4</v>
      </c>
      <c r="C2" s="118" t="s">
        <v>5</v>
      </c>
      <c r="D2" s="116" t="s">
        <v>6</v>
      </c>
      <c r="E2" s="116" t="s">
        <v>7</v>
      </c>
      <c r="F2" s="120" t="s">
        <v>8</v>
      </c>
      <c r="G2" s="96" t="s">
        <v>9</v>
      </c>
      <c r="H2" s="98" t="s">
        <v>10</v>
      </c>
      <c r="I2" s="99"/>
      <c r="J2" s="99"/>
      <c r="K2" s="99"/>
      <c r="L2" s="99"/>
      <c r="M2" s="99"/>
      <c r="N2" s="99"/>
      <c r="O2" s="100"/>
      <c r="P2" s="101" t="s">
        <v>11</v>
      </c>
      <c r="Q2" s="103" t="s">
        <v>12</v>
      </c>
      <c r="R2" s="105" t="s">
        <v>5</v>
      </c>
      <c r="S2" s="122" t="s">
        <v>9</v>
      </c>
      <c r="T2" s="107" t="s">
        <v>10</v>
      </c>
      <c r="U2" s="107"/>
      <c r="V2" s="107"/>
      <c r="W2" s="107"/>
      <c r="X2" s="107"/>
      <c r="Y2" s="107"/>
      <c r="Z2" s="107"/>
      <c r="AA2" s="107"/>
      <c r="AB2" s="108" t="s">
        <v>13</v>
      </c>
      <c r="AC2" s="110" t="s">
        <v>14</v>
      </c>
      <c r="AD2" s="112" t="s">
        <v>5</v>
      </c>
      <c r="AE2" s="130" t="s">
        <v>9</v>
      </c>
      <c r="AF2" s="132" t="s">
        <v>10</v>
      </c>
      <c r="AG2" s="132"/>
      <c r="AH2" s="132"/>
      <c r="AI2" s="132"/>
      <c r="AJ2" s="132"/>
      <c r="AK2" s="132"/>
      <c r="AL2" s="132"/>
      <c r="AM2" s="132"/>
      <c r="AN2" s="124" t="s">
        <v>11</v>
      </c>
      <c r="AO2" s="126" t="s">
        <v>15</v>
      </c>
      <c r="AP2" s="128" t="s">
        <v>5</v>
      </c>
    </row>
    <row r="3" spans="1:42" ht="15.75" thickBot="1">
      <c r="A3" s="87"/>
      <c r="B3" s="117"/>
      <c r="C3" s="119" t="s">
        <v>5</v>
      </c>
      <c r="D3" s="117"/>
      <c r="E3" s="117"/>
      <c r="F3" s="121" t="s">
        <v>16</v>
      </c>
      <c r="G3" s="97" t="s">
        <v>17</v>
      </c>
      <c r="H3" s="2" t="s">
        <v>18</v>
      </c>
      <c r="I3" s="3" t="s">
        <v>19</v>
      </c>
      <c r="J3" s="3" t="s">
        <v>20</v>
      </c>
      <c r="K3" s="3" t="s">
        <v>21</v>
      </c>
      <c r="L3" s="3" t="s">
        <v>22</v>
      </c>
      <c r="M3" s="3" t="s">
        <v>23</v>
      </c>
      <c r="N3" s="3" t="s">
        <v>24</v>
      </c>
      <c r="O3" s="4" t="s">
        <v>25</v>
      </c>
      <c r="P3" s="102" t="s">
        <v>26</v>
      </c>
      <c r="Q3" s="104" t="s">
        <v>15</v>
      </c>
      <c r="R3" s="106" t="s">
        <v>5</v>
      </c>
      <c r="S3" s="123" t="s">
        <v>27</v>
      </c>
      <c r="T3" s="5" t="s">
        <v>18</v>
      </c>
      <c r="U3" s="5" t="s">
        <v>19</v>
      </c>
      <c r="V3" s="5" t="s">
        <v>20</v>
      </c>
      <c r="W3" s="5" t="s">
        <v>21</v>
      </c>
      <c r="X3" s="5" t="s">
        <v>22</v>
      </c>
      <c r="Y3" s="5" t="s">
        <v>23</v>
      </c>
      <c r="Z3" s="5" t="s">
        <v>24</v>
      </c>
      <c r="AA3" s="5" t="s">
        <v>25</v>
      </c>
      <c r="AB3" s="109" t="s">
        <v>28</v>
      </c>
      <c r="AC3" s="111"/>
      <c r="AD3" s="113"/>
      <c r="AE3" s="131" t="s">
        <v>29</v>
      </c>
      <c r="AF3" s="6" t="s">
        <v>18</v>
      </c>
      <c r="AG3" s="6" t="s">
        <v>19</v>
      </c>
      <c r="AH3" s="6" t="s">
        <v>20</v>
      </c>
      <c r="AI3" s="6" t="s">
        <v>21</v>
      </c>
      <c r="AJ3" s="6" t="s">
        <v>22</v>
      </c>
      <c r="AK3" s="6" t="s">
        <v>23</v>
      </c>
      <c r="AL3" s="6" t="s">
        <v>24</v>
      </c>
      <c r="AM3" s="6" t="s">
        <v>25</v>
      </c>
      <c r="AN3" s="125" t="s">
        <v>30</v>
      </c>
      <c r="AO3" s="127"/>
      <c r="AP3" s="129"/>
    </row>
    <row r="4" spans="1:42" ht="15.75" thickTop="1">
      <c r="A4" s="7" t="s">
        <v>31</v>
      </c>
      <c r="B4" s="8">
        <v>205677</v>
      </c>
      <c r="C4" s="9"/>
      <c r="D4" s="8"/>
      <c r="E4" s="8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Q4" s="11"/>
      <c r="R4" s="12"/>
      <c r="S4" s="8"/>
      <c r="T4" s="8"/>
      <c r="U4" s="8"/>
      <c r="V4" s="8"/>
      <c r="W4" s="8"/>
      <c r="X4" s="8"/>
      <c r="Y4" s="8"/>
      <c r="Z4" s="8"/>
      <c r="AA4" s="8"/>
      <c r="AB4" s="8"/>
      <c r="AC4" s="11"/>
      <c r="AD4" s="12"/>
      <c r="AE4" s="8"/>
      <c r="AF4" s="8"/>
      <c r="AG4" s="8"/>
      <c r="AH4" s="8"/>
      <c r="AI4" s="8"/>
      <c r="AJ4" s="8"/>
      <c r="AK4" s="8"/>
      <c r="AL4" s="8"/>
      <c r="AM4" s="8"/>
      <c r="AN4" s="13"/>
      <c r="AO4" s="14"/>
      <c r="AP4" s="15"/>
    </row>
    <row r="5" spans="1:42">
      <c r="A5" s="16" t="s">
        <v>32</v>
      </c>
      <c r="B5" s="13"/>
      <c r="C5" s="17"/>
      <c r="D5" s="13"/>
      <c r="E5" s="13"/>
      <c r="F5" s="18"/>
      <c r="G5" s="13"/>
      <c r="H5" s="13"/>
      <c r="I5" s="13"/>
      <c r="J5" s="13"/>
      <c r="K5" s="13"/>
      <c r="L5" s="13"/>
      <c r="M5" s="13"/>
      <c r="N5" s="13"/>
      <c r="O5" s="13"/>
      <c r="P5" s="13"/>
      <c r="Q5" s="14"/>
      <c r="R5" s="19"/>
      <c r="S5" s="13"/>
      <c r="T5" s="13"/>
      <c r="U5" s="13"/>
      <c r="V5" s="13"/>
      <c r="W5" s="13"/>
      <c r="X5" s="13"/>
      <c r="Y5" s="13"/>
      <c r="Z5" s="13"/>
      <c r="AA5" s="13"/>
      <c r="AB5" s="13"/>
      <c r="AC5" s="14"/>
      <c r="AD5" s="19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4"/>
      <c r="AP5" s="15"/>
    </row>
    <row r="6" spans="1:42">
      <c r="A6" s="20" t="s">
        <v>33</v>
      </c>
      <c r="B6" s="13"/>
      <c r="C6" s="17">
        <f>E6/$B$4</f>
        <v>14.325253617310047</v>
      </c>
      <c r="D6" s="13">
        <v>5742.6729767899542</v>
      </c>
      <c r="E6" s="13">
        <f>P6+AB6+AN6</f>
        <v>2946375.1882474786</v>
      </c>
      <c r="F6" s="18">
        <f>E6/$E$17</f>
        <v>0.37375241774078333</v>
      </c>
      <c r="G6" s="13">
        <v>1001.2243179361398</v>
      </c>
      <c r="H6" s="13">
        <v>145518.33551672677</v>
      </c>
      <c r="I6" s="13">
        <v>38413.588622266849</v>
      </c>
      <c r="J6" s="13">
        <v>235436.23170204947</v>
      </c>
      <c r="K6" s="13">
        <v>65749.899756493542</v>
      </c>
      <c r="L6" s="13">
        <v>860.8411851136899</v>
      </c>
      <c r="M6" s="13">
        <v>439.72942254190394</v>
      </c>
      <c r="N6" s="13">
        <v>1766.9737425894871</v>
      </c>
      <c r="O6" s="13">
        <v>60596.088802216247</v>
      </c>
      <c r="P6" s="13">
        <f>SUM(H6:O6)</f>
        <v>548781.68874999799</v>
      </c>
      <c r="Q6" s="14">
        <f t="shared" ref="Q6:Q17" si="0">P6/$E$17</f>
        <v>6.9613837300938425E-2</v>
      </c>
      <c r="R6" s="19">
        <f>P6/$B$4</f>
        <v>2.6681723709991783</v>
      </c>
      <c r="S6" s="13">
        <v>3843.8402096314444</v>
      </c>
      <c r="T6" s="13">
        <v>715170.50995397416</v>
      </c>
      <c r="U6" s="13">
        <v>87388.738244792199</v>
      </c>
      <c r="V6" s="13">
        <v>665639.05229916307</v>
      </c>
      <c r="W6" s="13">
        <v>221711.59061336241</v>
      </c>
      <c r="X6" s="13">
        <v>15373.916586158861</v>
      </c>
      <c r="Y6" s="13">
        <v>1924.6271249650595</v>
      </c>
      <c r="Z6" s="13">
        <v>3408.7168613739241</v>
      </c>
      <c r="AA6" s="13">
        <v>184462.7571800116</v>
      </c>
      <c r="AB6" s="13">
        <f>SUM(T6:AA6)</f>
        <v>1895079.9088638013</v>
      </c>
      <c r="AC6" s="14">
        <f t="shared" ref="AC6:AC17" si="1">AB6/$E$17</f>
        <v>0.24039392558526279</v>
      </c>
      <c r="AD6" s="19">
        <f>AB6/$B$4</f>
        <v>9.2138640142738435</v>
      </c>
      <c r="AE6" s="13">
        <v>897.60844922236947</v>
      </c>
      <c r="AF6" s="13">
        <v>251665.38889993774</v>
      </c>
      <c r="AG6" s="13">
        <v>21398.448232449326</v>
      </c>
      <c r="AH6" s="13">
        <v>164483.8534238326</v>
      </c>
      <c r="AI6" s="13">
        <v>39799.96288255223</v>
      </c>
      <c r="AJ6" s="13">
        <v>7596.3457601550726</v>
      </c>
      <c r="AK6" s="13">
        <v>43.418434805565703</v>
      </c>
      <c r="AL6" s="13">
        <v>135.4736935060325</v>
      </c>
      <c r="AM6" s="13">
        <v>17390.699306440776</v>
      </c>
      <c r="AN6" s="13">
        <f>SUM(AF6:AM6)</f>
        <v>502513.59063367936</v>
      </c>
      <c r="AO6" s="14">
        <f t="shared" ref="AO6:AO17" si="2">AN6/$E$17</f>
        <v>6.3744654854582111E-2</v>
      </c>
      <c r="AP6" s="15">
        <f>AN6/$B$4</f>
        <v>2.4432172320370258</v>
      </c>
    </row>
    <row r="7" spans="1:42">
      <c r="A7" s="20" t="s">
        <v>34</v>
      </c>
      <c r="B7" s="13"/>
      <c r="C7" s="17">
        <f t="shared" ref="C7:C16" si="3">E7/$B$4</f>
        <v>7.9519375176506166</v>
      </c>
      <c r="D7" s="13">
        <v>2257.9476218487634</v>
      </c>
      <c r="E7" s="13">
        <f t="shared" ref="E7:E70" si="4">P7+AB7+AN7</f>
        <v>1635530.6528178258</v>
      </c>
      <c r="F7" s="18">
        <f t="shared" ref="F7:F17" si="5">E7/$E$17</f>
        <v>0.20746968621583431</v>
      </c>
      <c r="G7" s="13">
        <v>254.6059877230453</v>
      </c>
      <c r="H7" s="13">
        <v>37567.933230064067</v>
      </c>
      <c r="I7" s="13">
        <v>8874.5197664086863</v>
      </c>
      <c r="J7" s="13">
        <v>51315.521101080965</v>
      </c>
      <c r="K7" s="13">
        <v>63458.653672680783</v>
      </c>
      <c r="L7" s="13">
        <v>278.34550082605404</v>
      </c>
      <c r="M7" s="13">
        <v>0</v>
      </c>
      <c r="N7" s="13">
        <v>1974.385460911235</v>
      </c>
      <c r="O7" s="13">
        <v>5755.6569002161032</v>
      </c>
      <c r="P7" s="13">
        <f t="shared" ref="P7:P70" si="6">SUM(H7:O7)</f>
        <v>169225.01563218789</v>
      </c>
      <c r="Q7" s="14">
        <f t="shared" si="0"/>
        <v>2.1466464619657795E-2</v>
      </c>
      <c r="R7" s="19">
        <f>P7/$B$4</f>
        <v>0.82277073096256703</v>
      </c>
      <c r="S7" s="13">
        <v>1649.1475400154557</v>
      </c>
      <c r="T7" s="13">
        <v>255666.60038205306</v>
      </c>
      <c r="U7" s="13">
        <v>55660.218961275226</v>
      </c>
      <c r="V7" s="13">
        <v>455262.83736336947</v>
      </c>
      <c r="W7" s="13">
        <v>407589.49945891107</v>
      </c>
      <c r="X7" s="13">
        <v>596.38118289548686</v>
      </c>
      <c r="Y7" s="13">
        <v>0</v>
      </c>
      <c r="Z7" s="13">
        <v>24942.452712007987</v>
      </c>
      <c r="AA7" s="13">
        <v>10607.966120654453</v>
      </c>
      <c r="AB7" s="13">
        <f t="shared" ref="AB7:AB70" si="7">SUM(T7:AA7)</f>
        <v>1210325.9561811669</v>
      </c>
      <c r="AC7" s="14">
        <f t="shared" si="1"/>
        <v>0.15353178854530208</v>
      </c>
      <c r="AD7" s="19">
        <f>AB7/$B$4</f>
        <v>5.8845955365994591</v>
      </c>
      <c r="AE7" s="13">
        <v>354.19409411026254</v>
      </c>
      <c r="AF7" s="13">
        <v>83249.479905967164</v>
      </c>
      <c r="AG7" s="13">
        <v>15250.90730757096</v>
      </c>
      <c r="AH7" s="13">
        <v>93246.585961626406</v>
      </c>
      <c r="AI7" s="13">
        <v>58918.895657980851</v>
      </c>
      <c r="AJ7" s="13">
        <v>87.462347832085143</v>
      </c>
      <c r="AK7" s="13">
        <v>0</v>
      </c>
      <c r="AL7" s="13">
        <v>3720.346899902851</v>
      </c>
      <c r="AM7" s="13">
        <v>1506.0029235906948</v>
      </c>
      <c r="AN7" s="13">
        <f t="shared" ref="AN7:AN70" si="8">SUM(AF7:AM7)</f>
        <v>255979.681004471</v>
      </c>
      <c r="AO7" s="14">
        <f t="shared" si="2"/>
        <v>3.2471433050874417E-2</v>
      </c>
      <c r="AP7" s="15">
        <f>AN7/$B$4</f>
        <v>1.2445712500885904</v>
      </c>
    </row>
    <row r="8" spans="1:42">
      <c r="A8" s="21" t="s">
        <v>35</v>
      </c>
      <c r="B8" s="22"/>
      <c r="C8" s="23">
        <f t="shared" si="3"/>
        <v>22.277191134960663</v>
      </c>
      <c r="D8" s="22">
        <v>8000.6205986387176</v>
      </c>
      <c r="E8" s="22">
        <f t="shared" si="4"/>
        <v>4581905.8410653044</v>
      </c>
      <c r="F8" s="24">
        <f t="shared" si="5"/>
        <v>0.58122210395661766</v>
      </c>
      <c r="G8" s="22">
        <v>1255.8303056591851</v>
      </c>
      <c r="H8" s="22">
        <v>183086.26874679083</v>
      </c>
      <c r="I8" s="22">
        <v>47288.108388675537</v>
      </c>
      <c r="J8" s="22">
        <v>286751.75280313042</v>
      </c>
      <c r="K8" s="22">
        <v>129208.55342917432</v>
      </c>
      <c r="L8" s="22">
        <v>1139.1866859397439</v>
      </c>
      <c r="M8" s="22">
        <v>439.72942254190394</v>
      </c>
      <c r="N8" s="22">
        <v>3741.3592035007223</v>
      </c>
      <c r="O8" s="22">
        <v>66351.745702432352</v>
      </c>
      <c r="P8" s="22">
        <f t="shared" si="6"/>
        <v>718006.70438218582</v>
      </c>
      <c r="Q8" s="25">
        <f t="shared" si="0"/>
        <v>9.1080301920596213E-2</v>
      </c>
      <c r="R8" s="26">
        <f>P8/$B$4</f>
        <v>3.490943101961745</v>
      </c>
      <c r="S8" s="22">
        <v>5492.9877496468998</v>
      </c>
      <c r="T8" s="22">
        <v>970837.11033602722</v>
      </c>
      <c r="U8" s="22">
        <v>143048.95720606743</v>
      </c>
      <c r="V8" s="22">
        <v>1120901.8896625326</v>
      </c>
      <c r="W8" s="22">
        <v>629301.09007227351</v>
      </c>
      <c r="X8" s="22">
        <v>15970.297769054348</v>
      </c>
      <c r="Y8" s="22">
        <v>1924.6271249650595</v>
      </c>
      <c r="Z8" s="22">
        <v>28351.169573381911</v>
      </c>
      <c r="AA8" s="22">
        <v>195070.72330066605</v>
      </c>
      <c r="AB8" s="22">
        <f t="shared" si="7"/>
        <v>3105405.8650449687</v>
      </c>
      <c r="AC8" s="25">
        <f t="shared" si="1"/>
        <v>0.39392571413056493</v>
      </c>
      <c r="AD8" s="26">
        <f>AB8/$B$4</f>
        <v>15.098459550873304</v>
      </c>
      <c r="AE8" s="22">
        <v>1251.802543332632</v>
      </c>
      <c r="AF8" s="22">
        <v>334914.86880590487</v>
      </c>
      <c r="AG8" s="22">
        <v>36649.355540020289</v>
      </c>
      <c r="AH8" s="22">
        <v>257730.439385459</v>
      </c>
      <c r="AI8" s="22">
        <v>98718.858540533081</v>
      </c>
      <c r="AJ8" s="22">
        <v>7683.8081079871581</v>
      </c>
      <c r="AK8" s="22">
        <v>43.418434805565703</v>
      </c>
      <c r="AL8" s="22">
        <v>3855.8205934088833</v>
      </c>
      <c r="AM8" s="22">
        <v>18896.702230031471</v>
      </c>
      <c r="AN8" s="22">
        <f t="shared" si="8"/>
        <v>758493.27163815033</v>
      </c>
      <c r="AO8" s="25">
        <f t="shared" si="2"/>
        <v>9.6216087905456521E-2</v>
      </c>
      <c r="AP8" s="27">
        <f>AN8/$B$4</f>
        <v>3.6877884821256162</v>
      </c>
    </row>
    <row r="9" spans="1:42">
      <c r="A9" s="16" t="s">
        <v>36</v>
      </c>
      <c r="B9" s="13"/>
      <c r="C9" s="17"/>
      <c r="D9" s="13"/>
      <c r="E9" s="13"/>
      <c r="F9" s="18"/>
      <c r="G9" s="13"/>
      <c r="H9" s="13"/>
      <c r="I9" s="13"/>
      <c r="J9" s="13"/>
      <c r="K9" s="13"/>
      <c r="L9" s="13"/>
      <c r="M9" s="13"/>
      <c r="N9" s="13"/>
      <c r="O9" s="13"/>
      <c r="P9" s="13"/>
      <c r="Q9" s="14"/>
      <c r="R9" s="19"/>
      <c r="S9" s="13"/>
      <c r="T9" s="13"/>
      <c r="U9" s="13"/>
      <c r="V9" s="13"/>
      <c r="W9" s="13"/>
      <c r="X9" s="13"/>
      <c r="Y9" s="13"/>
      <c r="Z9" s="13"/>
      <c r="AA9" s="13"/>
      <c r="AB9" s="13"/>
      <c r="AC9" s="14"/>
      <c r="AD9" s="19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  <c r="AP9" s="15"/>
    </row>
    <row r="10" spans="1:42">
      <c r="A10" s="20" t="s">
        <v>33</v>
      </c>
      <c r="B10" s="13"/>
      <c r="C10" s="17">
        <f t="shared" si="3"/>
        <v>2.9448436005495466</v>
      </c>
      <c r="D10" s="13">
        <v>1665.6698853940452</v>
      </c>
      <c r="E10" s="13">
        <f t="shared" si="4"/>
        <v>605686.59723022906</v>
      </c>
      <c r="F10" s="18">
        <f t="shared" si="5"/>
        <v>7.6832316200244832E-2</v>
      </c>
      <c r="G10" s="13">
        <v>438.71873199653442</v>
      </c>
      <c r="H10" s="13">
        <v>71705.097176185911</v>
      </c>
      <c r="I10" s="13">
        <v>9210.0957105799371</v>
      </c>
      <c r="J10" s="13">
        <v>41565.390583875538</v>
      </c>
      <c r="K10" s="13">
        <v>40640.224871569029</v>
      </c>
      <c r="L10" s="13">
        <v>49.639368549219888</v>
      </c>
      <c r="M10" s="13">
        <v>1084.6803785487825</v>
      </c>
      <c r="N10" s="13">
        <v>0</v>
      </c>
      <c r="O10" s="13">
        <v>18393.117723642976</v>
      </c>
      <c r="P10" s="13">
        <f t="shared" si="6"/>
        <v>182648.24581295135</v>
      </c>
      <c r="Q10" s="14">
        <f t="shared" si="0"/>
        <v>2.316922289496608E-2</v>
      </c>
      <c r="R10" s="19">
        <f>P10/$B$4</f>
        <v>0.88803437337646574</v>
      </c>
      <c r="S10" s="13">
        <v>986.25910496503695</v>
      </c>
      <c r="T10" s="13">
        <v>169806.65744419562</v>
      </c>
      <c r="U10" s="13">
        <v>8787.5659058445926</v>
      </c>
      <c r="V10" s="13">
        <v>79903.248867870236</v>
      </c>
      <c r="W10" s="13">
        <v>75983.110376034092</v>
      </c>
      <c r="X10" s="13">
        <v>2843.4607842770756</v>
      </c>
      <c r="Y10" s="13">
        <v>4501.0948070320437</v>
      </c>
      <c r="Z10" s="13">
        <v>0.72664739602842476</v>
      </c>
      <c r="AA10" s="13">
        <v>6356.5070671672438</v>
      </c>
      <c r="AB10" s="13">
        <f t="shared" si="7"/>
        <v>348182.37189981696</v>
      </c>
      <c r="AC10" s="14">
        <f t="shared" si="1"/>
        <v>4.4167492256708026E-2</v>
      </c>
      <c r="AD10" s="19">
        <f>AB10/$B$4</f>
        <v>1.6928600276152266</v>
      </c>
      <c r="AE10" s="13">
        <v>240.69204843247363</v>
      </c>
      <c r="AF10" s="13">
        <v>41129.420990903571</v>
      </c>
      <c r="AG10" s="13">
        <v>1640.4536664322573</v>
      </c>
      <c r="AH10" s="13">
        <v>18963.048324146614</v>
      </c>
      <c r="AI10" s="13">
        <v>11607.52848667057</v>
      </c>
      <c r="AJ10" s="13">
        <v>158.02311965337711</v>
      </c>
      <c r="AK10" s="13">
        <v>158.90791103638605</v>
      </c>
      <c r="AL10" s="13">
        <v>0</v>
      </c>
      <c r="AM10" s="13">
        <v>1198.597018618</v>
      </c>
      <c r="AN10" s="13">
        <f t="shared" si="8"/>
        <v>74855.979517460772</v>
      </c>
      <c r="AO10" s="14">
        <f t="shared" si="2"/>
        <v>9.4956010485707232E-3</v>
      </c>
      <c r="AP10" s="15">
        <f>AN10/$B$4</f>
        <v>0.36394919955785415</v>
      </c>
    </row>
    <row r="11" spans="1:42">
      <c r="A11" s="20" t="s">
        <v>34</v>
      </c>
      <c r="B11" s="13"/>
      <c r="C11" s="17">
        <f t="shared" si="3"/>
        <v>2.8630605567296454</v>
      </c>
      <c r="D11" s="13">
        <v>940.21718648979902</v>
      </c>
      <c r="E11" s="13">
        <f t="shared" si="4"/>
        <v>588865.70612648327</v>
      </c>
      <c r="F11" s="18">
        <f t="shared" si="5"/>
        <v>7.4698559188016225E-2</v>
      </c>
      <c r="G11" s="13">
        <v>120.71893669793133</v>
      </c>
      <c r="H11" s="13">
        <v>9925.2941902001221</v>
      </c>
      <c r="I11" s="13">
        <v>5620.0101452395829</v>
      </c>
      <c r="J11" s="13">
        <v>31823.804274653528</v>
      </c>
      <c r="K11" s="13">
        <v>24641.191002018244</v>
      </c>
      <c r="L11" s="13">
        <v>0</v>
      </c>
      <c r="M11" s="13">
        <v>7818.1678089232919</v>
      </c>
      <c r="N11" s="13">
        <v>0</v>
      </c>
      <c r="O11" s="13">
        <v>3583.609674379537</v>
      </c>
      <c r="P11" s="13">
        <f t="shared" si="6"/>
        <v>83412.077095414294</v>
      </c>
      <c r="Q11" s="14">
        <f t="shared" si="0"/>
        <v>1.0580955747775985E-2</v>
      </c>
      <c r="R11" s="19">
        <f>P11/$B$4</f>
        <v>0.40554888050396637</v>
      </c>
      <c r="S11" s="13">
        <v>658.71703058032574</v>
      </c>
      <c r="T11" s="13">
        <v>36471.758335979073</v>
      </c>
      <c r="U11" s="13">
        <v>13319.407615207052</v>
      </c>
      <c r="V11" s="13">
        <v>152105.69534618102</v>
      </c>
      <c r="W11" s="13">
        <v>195706.80552869878</v>
      </c>
      <c r="X11" s="13">
        <v>93.93129694227531</v>
      </c>
      <c r="Y11" s="13">
        <v>22968.472252521369</v>
      </c>
      <c r="Z11" s="13">
        <v>794.96936707448936</v>
      </c>
      <c r="AA11" s="13">
        <v>24.917730712490222</v>
      </c>
      <c r="AB11" s="13">
        <f t="shared" si="7"/>
        <v>421485.95747331658</v>
      </c>
      <c r="AC11" s="14">
        <f t="shared" si="1"/>
        <v>5.3466169643907997E-2</v>
      </c>
      <c r="AD11" s="19">
        <f>AB11/$B$4</f>
        <v>2.0492614996976646</v>
      </c>
      <c r="AE11" s="13">
        <v>160.78121921154192</v>
      </c>
      <c r="AF11" s="13">
        <v>21748.413586872783</v>
      </c>
      <c r="AG11" s="13">
        <v>3211.110641933918</v>
      </c>
      <c r="AH11" s="13">
        <v>26550.629344578301</v>
      </c>
      <c r="AI11" s="13">
        <v>31772.873855616359</v>
      </c>
      <c r="AJ11" s="13">
        <v>4.3530185599136839</v>
      </c>
      <c r="AK11" s="13">
        <v>545.13631757986991</v>
      </c>
      <c r="AL11" s="13">
        <v>112.4615189789465</v>
      </c>
      <c r="AM11" s="13">
        <v>22.693273632343029</v>
      </c>
      <c r="AN11" s="13">
        <f t="shared" si="8"/>
        <v>83967.67155775243</v>
      </c>
      <c r="AO11" s="14">
        <f t="shared" si="2"/>
        <v>1.0651433796332247E-2</v>
      </c>
      <c r="AP11" s="15">
        <f>AN11/$B$4</f>
        <v>0.40825017652801449</v>
      </c>
    </row>
    <row r="12" spans="1:42">
      <c r="A12" s="21" t="s">
        <v>37</v>
      </c>
      <c r="B12" s="22"/>
      <c r="C12" s="23">
        <f t="shared" si="3"/>
        <v>5.8079041572791921</v>
      </c>
      <c r="D12" s="22">
        <v>2605.8870718838443</v>
      </c>
      <c r="E12" s="22">
        <f t="shared" si="4"/>
        <v>1194552.3033567125</v>
      </c>
      <c r="F12" s="24">
        <f t="shared" si="5"/>
        <v>0.15153087538826107</v>
      </c>
      <c r="G12" s="22">
        <v>559.43766869446574</v>
      </c>
      <c r="H12" s="22">
        <v>81630.391366386029</v>
      </c>
      <c r="I12" s="22">
        <v>14830.10585581952</v>
      </c>
      <c r="J12" s="22">
        <v>73389.194858529067</v>
      </c>
      <c r="K12" s="22">
        <v>65281.415873587277</v>
      </c>
      <c r="L12" s="22">
        <v>49.639368549219888</v>
      </c>
      <c r="M12" s="22">
        <v>8902.8481874720746</v>
      </c>
      <c r="N12" s="22">
        <v>0</v>
      </c>
      <c r="O12" s="22">
        <v>21976.727398022515</v>
      </c>
      <c r="P12" s="22">
        <f t="shared" si="6"/>
        <v>266060.32290836575</v>
      </c>
      <c r="Q12" s="25">
        <f t="shared" si="0"/>
        <v>3.3750178642742081E-2</v>
      </c>
      <c r="R12" s="26">
        <f>P12/$B$4</f>
        <v>1.2935832538804326</v>
      </c>
      <c r="S12" s="22">
        <v>1644.9761355453627</v>
      </c>
      <c r="T12" s="22">
        <v>206278.41578017469</v>
      </c>
      <c r="U12" s="22">
        <v>22106.973521051645</v>
      </c>
      <c r="V12" s="22">
        <v>232008.94421405124</v>
      </c>
      <c r="W12" s="22">
        <v>271689.91590473289</v>
      </c>
      <c r="X12" s="22">
        <v>2937.392081219351</v>
      </c>
      <c r="Y12" s="22">
        <v>27469.567059553414</v>
      </c>
      <c r="Z12" s="22">
        <v>795.69601447051775</v>
      </c>
      <c r="AA12" s="22">
        <v>6381.4247978797339</v>
      </c>
      <c r="AB12" s="22">
        <f t="shared" si="7"/>
        <v>769668.3293731336</v>
      </c>
      <c r="AC12" s="25">
        <f t="shared" si="1"/>
        <v>9.7633661900616037E-2</v>
      </c>
      <c r="AD12" s="26">
        <f>AB12/$B$4</f>
        <v>3.7421215273128916</v>
      </c>
      <c r="AE12" s="22">
        <v>401.47326764401555</v>
      </c>
      <c r="AF12" s="22">
        <v>62877.834577776353</v>
      </c>
      <c r="AG12" s="22">
        <v>4851.5643083661753</v>
      </c>
      <c r="AH12" s="22">
        <v>45513.677668724915</v>
      </c>
      <c r="AI12" s="22">
        <v>43380.402342286929</v>
      </c>
      <c r="AJ12" s="22">
        <v>162.3761382132908</v>
      </c>
      <c r="AK12" s="22">
        <v>704.04422861625596</v>
      </c>
      <c r="AL12" s="22">
        <v>112.4615189789465</v>
      </c>
      <c r="AM12" s="22">
        <v>1221.2902922503431</v>
      </c>
      <c r="AN12" s="22">
        <f t="shared" si="8"/>
        <v>158823.65107521319</v>
      </c>
      <c r="AO12" s="25">
        <f t="shared" si="2"/>
        <v>2.0147034844902968E-2</v>
      </c>
      <c r="AP12" s="27">
        <f>AN12/$B$4</f>
        <v>0.77219937608586853</v>
      </c>
    </row>
    <row r="13" spans="1:42">
      <c r="A13" s="16" t="s">
        <v>38</v>
      </c>
      <c r="B13" s="13"/>
      <c r="C13" s="17"/>
      <c r="D13" s="13"/>
      <c r="E13" s="13"/>
      <c r="F13" s="18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4"/>
      <c r="R13" s="19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4"/>
      <c r="AD13" s="19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4"/>
      <c r="AP13" s="15"/>
    </row>
    <row r="14" spans="1:42">
      <c r="A14" s="20" t="s">
        <v>33</v>
      </c>
      <c r="B14" s="13"/>
      <c r="C14" s="17">
        <f t="shared" si="3"/>
        <v>1.5907730414583314</v>
      </c>
      <c r="D14" s="13">
        <v>1924.3411119649093</v>
      </c>
      <c r="E14" s="13">
        <f t="shared" si="4"/>
        <v>327185.42684802524</v>
      </c>
      <c r="F14" s="18">
        <f t="shared" si="5"/>
        <v>4.150399610401833E-2</v>
      </c>
      <c r="G14" s="13">
        <v>469.5051630162053</v>
      </c>
      <c r="H14" s="13">
        <v>48171.871345336534</v>
      </c>
      <c r="I14" s="13">
        <v>3602.4451037770009</v>
      </c>
      <c r="J14" s="13">
        <v>18510.156171160019</v>
      </c>
      <c r="K14" s="13">
        <v>5788.8497715702251</v>
      </c>
      <c r="L14" s="13">
        <v>5405.1970534511638</v>
      </c>
      <c r="M14" s="13">
        <v>124.38495850263782</v>
      </c>
      <c r="N14" s="13">
        <v>2.0229158010493431</v>
      </c>
      <c r="O14" s="13">
        <v>5430.1999651130991</v>
      </c>
      <c r="P14" s="13">
        <f t="shared" si="6"/>
        <v>87035.127284711722</v>
      </c>
      <c r="Q14" s="14">
        <f t="shared" si="0"/>
        <v>1.1040545474585882E-2</v>
      </c>
      <c r="R14" s="19">
        <f>P14/$B$4</f>
        <v>0.42316412279793908</v>
      </c>
      <c r="S14" s="13">
        <v>1266.7180255032101</v>
      </c>
      <c r="T14" s="13">
        <v>119980.97783795188</v>
      </c>
      <c r="U14" s="13">
        <v>5397.5807907793505</v>
      </c>
      <c r="V14" s="13">
        <v>27415.509218496511</v>
      </c>
      <c r="W14" s="13">
        <v>18156.840591370932</v>
      </c>
      <c r="X14" s="13">
        <v>41347.556459643994</v>
      </c>
      <c r="Y14" s="13">
        <v>1055.5837636425638</v>
      </c>
      <c r="Z14" s="13">
        <v>136.25917547016923</v>
      </c>
      <c r="AA14" s="13">
        <v>2616.0575443126163</v>
      </c>
      <c r="AB14" s="13">
        <f t="shared" si="7"/>
        <v>216106.365381668</v>
      </c>
      <c r="AC14" s="14">
        <f t="shared" si="1"/>
        <v>2.7413439019154304E-2</v>
      </c>
      <c r="AD14" s="19">
        <f>AB14/$B$4</f>
        <v>1.0507074946720731</v>
      </c>
      <c r="AE14" s="13">
        <v>188.11792344549374</v>
      </c>
      <c r="AF14" s="13">
        <v>13312.743418226295</v>
      </c>
      <c r="AG14" s="13">
        <v>595.70655662850595</v>
      </c>
      <c r="AH14" s="13">
        <v>4650.4595291330088</v>
      </c>
      <c r="AI14" s="13">
        <v>3368.9229561904858</v>
      </c>
      <c r="AJ14" s="13">
        <v>1542.6154330919892</v>
      </c>
      <c r="AK14" s="13">
        <v>44.361068109205938</v>
      </c>
      <c r="AL14" s="13">
        <v>0</v>
      </c>
      <c r="AM14" s="13">
        <v>529.12522026600141</v>
      </c>
      <c r="AN14" s="13">
        <f t="shared" si="8"/>
        <v>24043.934181645491</v>
      </c>
      <c r="AO14" s="14">
        <f t="shared" si="2"/>
        <v>3.0500116102781449E-3</v>
      </c>
      <c r="AP14" s="15">
        <f>AN14/$B$4</f>
        <v>0.11690142398831901</v>
      </c>
    </row>
    <row r="15" spans="1:42">
      <c r="A15" s="20" t="s">
        <v>34</v>
      </c>
      <c r="B15" s="13"/>
      <c r="C15" s="17">
        <f t="shared" si="3"/>
        <v>8.6523214982278063</v>
      </c>
      <c r="D15" s="13">
        <v>3076.8703659581029</v>
      </c>
      <c r="E15" s="13">
        <f t="shared" si="4"/>
        <v>1779583.5287910004</v>
      </c>
      <c r="F15" s="18">
        <f t="shared" si="5"/>
        <v>0.22574302455110301</v>
      </c>
      <c r="G15" s="13">
        <v>592.89143390074025</v>
      </c>
      <c r="H15" s="13">
        <v>52054.708037258897</v>
      </c>
      <c r="I15" s="13">
        <v>13641.690985609168</v>
      </c>
      <c r="J15" s="13">
        <v>109891.03377030087</v>
      </c>
      <c r="K15" s="13">
        <v>144213.60819927839</v>
      </c>
      <c r="L15" s="13">
        <v>3036.1717534091699</v>
      </c>
      <c r="M15" s="13">
        <v>18501.514813726695</v>
      </c>
      <c r="N15" s="13">
        <v>1765.4706728524952</v>
      </c>
      <c r="O15" s="13">
        <v>1513.805312518328</v>
      </c>
      <c r="P15" s="13">
        <f t="shared" si="6"/>
        <v>344618.00354495394</v>
      </c>
      <c r="Q15" s="14">
        <f t="shared" si="0"/>
        <v>4.3715346414704384E-2</v>
      </c>
      <c r="R15" s="19">
        <f>P15/$B$4</f>
        <v>1.675530095951195</v>
      </c>
      <c r="S15" s="13">
        <v>2097.424635876313</v>
      </c>
      <c r="T15" s="13">
        <v>246224.66869775596</v>
      </c>
      <c r="U15" s="13">
        <v>39803.340340756913</v>
      </c>
      <c r="V15" s="13">
        <v>400592.06719699263</v>
      </c>
      <c r="W15" s="13">
        <v>439874.78442799876</v>
      </c>
      <c r="X15" s="13">
        <v>11122.306143087024</v>
      </c>
      <c r="Y15" s="13">
        <v>59965.817845158817</v>
      </c>
      <c r="Z15" s="13">
        <v>12584.03538167148</v>
      </c>
      <c r="AA15" s="13">
        <v>550.08297468404157</v>
      </c>
      <c r="AB15" s="13">
        <f t="shared" si="7"/>
        <v>1210717.1030081057</v>
      </c>
      <c r="AC15" s="14">
        <f t="shared" si="1"/>
        <v>0.15358140614758273</v>
      </c>
      <c r="AD15" s="19">
        <f>AB15/$B$4</f>
        <v>5.886497289478676</v>
      </c>
      <c r="AE15" s="13">
        <v>386.55429618104966</v>
      </c>
      <c r="AF15" s="13">
        <v>41103.036331267664</v>
      </c>
      <c r="AG15" s="13">
        <v>9208.9157577199785</v>
      </c>
      <c r="AH15" s="13">
        <v>72811.387188187815</v>
      </c>
      <c r="AI15" s="13">
        <v>87178.928348362228</v>
      </c>
      <c r="AJ15" s="13">
        <v>3015.5555631748662</v>
      </c>
      <c r="AK15" s="13">
        <v>7942.2407161588435</v>
      </c>
      <c r="AL15" s="13">
        <v>2930.4766009098221</v>
      </c>
      <c r="AM15" s="13">
        <v>57.881732159573389</v>
      </c>
      <c r="AN15" s="13">
        <f t="shared" si="8"/>
        <v>224248.4222379408</v>
      </c>
      <c r="AO15" s="14">
        <f t="shared" si="2"/>
        <v>2.8446271988815896E-2</v>
      </c>
      <c r="AP15" s="15">
        <f>AN15/$B$4</f>
        <v>1.0902941127979346</v>
      </c>
    </row>
    <row r="16" spans="1:42">
      <c r="A16" s="21" t="s">
        <v>39</v>
      </c>
      <c r="B16" s="22"/>
      <c r="C16" s="23">
        <f t="shared" si="3"/>
        <v>10.243094539686137</v>
      </c>
      <c r="D16" s="22">
        <v>5001.2114779230124</v>
      </c>
      <c r="E16" s="22">
        <f t="shared" si="4"/>
        <v>2106768.9556390257</v>
      </c>
      <c r="F16" s="24">
        <f t="shared" si="5"/>
        <v>0.26724702065512135</v>
      </c>
      <c r="G16" s="22">
        <v>1062.3965969169456</v>
      </c>
      <c r="H16" s="22">
        <v>100226.57938259543</v>
      </c>
      <c r="I16" s="22">
        <v>17244.136089386167</v>
      </c>
      <c r="J16" s="22">
        <v>128401.18994146089</v>
      </c>
      <c r="K16" s="22">
        <v>150002.4579708486</v>
      </c>
      <c r="L16" s="22">
        <v>8441.3688068603333</v>
      </c>
      <c r="M16" s="22">
        <v>18625.899772229332</v>
      </c>
      <c r="N16" s="22">
        <v>1767.4935886535445</v>
      </c>
      <c r="O16" s="22">
        <v>6944.0052776314269</v>
      </c>
      <c r="P16" s="22">
        <f t="shared" si="6"/>
        <v>431653.13082966575</v>
      </c>
      <c r="Q16" s="25">
        <f t="shared" si="0"/>
        <v>5.4755891889290281E-2</v>
      </c>
      <c r="R16" s="26">
        <f>P16/$B$4</f>
        <v>2.0986942187491344</v>
      </c>
      <c r="S16" s="22">
        <v>3364.1426613795229</v>
      </c>
      <c r="T16" s="22">
        <v>366205.64653570787</v>
      </c>
      <c r="U16" s="22">
        <v>45200.921131536263</v>
      </c>
      <c r="V16" s="22">
        <v>428007.57641548914</v>
      </c>
      <c r="W16" s="22">
        <v>458031.62501936971</v>
      </c>
      <c r="X16" s="22">
        <v>52469.862602731017</v>
      </c>
      <c r="Y16" s="22">
        <v>61021.401608801381</v>
      </c>
      <c r="Z16" s="22">
        <v>12720.294557141649</v>
      </c>
      <c r="AA16" s="22">
        <v>3166.1405189966581</v>
      </c>
      <c r="AB16" s="22">
        <f t="shared" si="7"/>
        <v>1426823.4683897735</v>
      </c>
      <c r="AC16" s="25">
        <f t="shared" si="1"/>
        <v>0.180994845166737</v>
      </c>
      <c r="AD16" s="26">
        <f>AB16/$B$4</f>
        <v>6.9372047841507483</v>
      </c>
      <c r="AE16" s="22">
        <v>574.67221962654344</v>
      </c>
      <c r="AF16" s="22">
        <v>54415.779749493959</v>
      </c>
      <c r="AG16" s="22">
        <v>9804.622314348484</v>
      </c>
      <c r="AH16" s="22">
        <v>77461.846717320819</v>
      </c>
      <c r="AI16" s="22">
        <v>90547.851304552707</v>
      </c>
      <c r="AJ16" s="22">
        <v>4558.1709962668556</v>
      </c>
      <c r="AK16" s="22">
        <v>7986.6017842680494</v>
      </c>
      <c r="AL16" s="22">
        <v>2930.4766009098221</v>
      </c>
      <c r="AM16" s="22">
        <v>587.00695242557481</v>
      </c>
      <c r="AN16" s="22">
        <f t="shared" si="8"/>
        <v>248292.35641958623</v>
      </c>
      <c r="AO16" s="25">
        <f t="shared" si="2"/>
        <v>3.1496283599094031E-2</v>
      </c>
      <c r="AP16" s="27">
        <f>AN16/$B$4</f>
        <v>1.2071955367862532</v>
      </c>
    </row>
    <row r="17" spans="1:42">
      <c r="A17" s="28" t="s">
        <v>40</v>
      </c>
      <c r="B17" s="29"/>
      <c r="C17" s="30">
        <f>E17/$B$4</f>
        <v>38.328189831925989</v>
      </c>
      <c r="D17" s="29">
        <v>15607.719148445574</v>
      </c>
      <c r="E17" s="29">
        <f t="shared" si="4"/>
        <v>7883227.1000610422</v>
      </c>
      <c r="F17" s="31">
        <f t="shared" si="5"/>
        <v>1</v>
      </c>
      <c r="G17" s="29">
        <v>2877.6645712705963</v>
      </c>
      <c r="H17" s="29">
        <v>364943.23949577229</v>
      </c>
      <c r="I17" s="29">
        <v>79362.35033388123</v>
      </c>
      <c r="J17" s="29">
        <v>488542.13760312035</v>
      </c>
      <c r="K17" s="29">
        <v>344492.42727361026</v>
      </c>
      <c r="L17" s="29">
        <v>9630.1948613492968</v>
      </c>
      <c r="M17" s="29">
        <v>27968.477382243313</v>
      </c>
      <c r="N17" s="29">
        <v>5508.8527921542664</v>
      </c>
      <c r="O17" s="29">
        <v>95272.478378086293</v>
      </c>
      <c r="P17" s="29">
        <f t="shared" si="6"/>
        <v>1415720.1581202173</v>
      </c>
      <c r="Q17" s="32">
        <f t="shared" si="0"/>
        <v>0.17958637245262857</v>
      </c>
      <c r="R17" s="33">
        <f>P17/$B$4</f>
        <v>6.883220574591312</v>
      </c>
      <c r="S17" s="29">
        <v>10502.106546571787</v>
      </c>
      <c r="T17" s="29">
        <v>1543321.17265191</v>
      </c>
      <c r="U17" s="29">
        <v>210356.85185865534</v>
      </c>
      <c r="V17" s="29">
        <v>1780918.4102920732</v>
      </c>
      <c r="W17" s="29">
        <v>1359022.630996376</v>
      </c>
      <c r="X17" s="29">
        <v>71377.552453004726</v>
      </c>
      <c r="Y17" s="29">
        <v>90415.595793319852</v>
      </c>
      <c r="Z17" s="29">
        <v>41867.160144994079</v>
      </c>
      <c r="AA17" s="29">
        <v>204618.28861754242</v>
      </c>
      <c r="AB17" s="29">
        <f t="shared" si="7"/>
        <v>5301897.6628078753</v>
      </c>
      <c r="AC17" s="32">
        <f t="shared" si="1"/>
        <v>0.67255422119791797</v>
      </c>
      <c r="AD17" s="33">
        <f>AB17/$B$4</f>
        <v>25.777785862336941</v>
      </c>
      <c r="AE17" s="29">
        <v>2227.948030603191</v>
      </c>
      <c r="AF17" s="29">
        <v>452208.48313317524</v>
      </c>
      <c r="AG17" s="29">
        <v>51305.542162734957</v>
      </c>
      <c r="AH17" s="29">
        <v>380705.9637715047</v>
      </c>
      <c r="AI17" s="29">
        <v>232647.1121873727</v>
      </c>
      <c r="AJ17" s="29">
        <v>12404.355242467305</v>
      </c>
      <c r="AK17" s="29">
        <v>8734.0644476898706</v>
      </c>
      <c r="AL17" s="29">
        <v>6898.7587132976514</v>
      </c>
      <c r="AM17" s="29">
        <v>20704.999474707387</v>
      </c>
      <c r="AN17" s="29">
        <f t="shared" si="8"/>
        <v>1165609.2791329494</v>
      </c>
      <c r="AO17" s="32">
        <f t="shared" si="2"/>
        <v>0.14785940634945349</v>
      </c>
      <c r="AP17" s="34">
        <f>AN17/$B$4</f>
        <v>5.6671833949977364</v>
      </c>
    </row>
    <row r="18" spans="1:42">
      <c r="A18" s="35" t="s">
        <v>41</v>
      </c>
      <c r="B18" s="8">
        <v>246745</v>
      </c>
      <c r="C18" s="9"/>
      <c r="D18" s="8"/>
      <c r="E18" s="8"/>
      <c r="F18" s="36"/>
      <c r="G18" s="8"/>
      <c r="H18" s="8"/>
      <c r="I18" s="8"/>
      <c r="J18" s="8"/>
      <c r="K18" s="8"/>
      <c r="L18" s="8"/>
      <c r="M18" s="8"/>
      <c r="N18" s="8"/>
      <c r="O18" s="8"/>
      <c r="P18" s="8"/>
      <c r="Q18" s="11"/>
      <c r="R18" s="37"/>
      <c r="S18" s="8"/>
      <c r="T18" s="8"/>
      <c r="U18" s="8"/>
      <c r="V18" s="8"/>
      <c r="W18" s="8"/>
      <c r="X18" s="8"/>
      <c r="Y18" s="8"/>
      <c r="Z18" s="8"/>
      <c r="AA18" s="8"/>
      <c r="AB18" s="8"/>
      <c r="AC18" s="11"/>
      <c r="AD18" s="37"/>
      <c r="AE18" s="8"/>
      <c r="AF18" s="8"/>
      <c r="AG18" s="8"/>
      <c r="AH18" s="8"/>
      <c r="AI18" s="8"/>
      <c r="AJ18" s="8"/>
      <c r="AK18" s="8"/>
      <c r="AL18" s="8"/>
      <c r="AM18" s="8"/>
      <c r="AN18" s="13"/>
      <c r="AO18" s="14"/>
      <c r="AP18" s="15"/>
    </row>
    <row r="19" spans="1:42">
      <c r="A19" s="16" t="s">
        <v>32</v>
      </c>
      <c r="B19" s="13"/>
      <c r="C19" s="17"/>
      <c r="D19" s="13"/>
      <c r="E19" s="13"/>
      <c r="F19" s="18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4"/>
      <c r="R19" s="19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4"/>
      <c r="AD19" s="19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  <c r="AP19" s="15"/>
    </row>
    <row r="20" spans="1:42">
      <c r="A20" s="20" t="s">
        <v>33</v>
      </c>
      <c r="B20" s="13"/>
      <c r="C20" s="17">
        <f>E20/$B$18</f>
        <v>23.451394596291507</v>
      </c>
      <c r="D20" s="13">
        <v>14764.753018638192</v>
      </c>
      <c r="E20" s="13">
        <f t="shared" si="4"/>
        <v>5786514.3596619479</v>
      </c>
      <c r="F20" s="18">
        <f>E20/$E$31</f>
        <v>0.37942159134358205</v>
      </c>
      <c r="G20" s="13">
        <v>3508.908034383418</v>
      </c>
      <c r="H20" s="13">
        <v>495915.16884619149</v>
      </c>
      <c r="I20" s="13">
        <v>85599.043168886565</v>
      </c>
      <c r="J20" s="13">
        <v>448873.77647822525</v>
      </c>
      <c r="K20" s="13">
        <v>135655.02673600419</v>
      </c>
      <c r="L20" s="13">
        <v>5787.2618179099854</v>
      </c>
      <c r="M20" s="13">
        <v>2015.3574973846376</v>
      </c>
      <c r="N20" s="13">
        <v>1626.5698032815351</v>
      </c>
      <c r="O20" s="13">
        <v>273491.81257103843</v>
      </c>
      <c r="P20" s="13">
        <f t="shared" si="6"/>
        <v>1448964.0169189221</v>
      </c>
      <c r="Q20" s="14">
        <f t="shared" ref="Q20:Q31" si="9">P20/$E$31</f>
        <v>9.500853172186445E-2</v>
      </c>
      <c r="R20" s="19">
        <f>P20/$B$18</f>
        <v>5.8723135906256339</v>
      </c>
      <c r="S20" s="13">
        <v>8777.5227045499123</v>
      </c>
      <c r="T20" s="13">
        <v>1469908.5163909476</v>
      </c>
      <c r="U20" s="13">
        <v>200270.00878947935</v>
      </c>
      <c r="V20" s="13">
        <v>955582.55947253655</v>
      </c>
      <c r="W20" s="13">
        <v>273515.22413081519</v>
      </c>
      <c r="X20" s="13">
        <v>16030.575337611926</v>
      </c>
      <c r="Y20" s="13">
        <v>2448.2078107123143</v>
      </c>
      <c r="Z20" s="13">
        <v>5111.1989209807398</v>
      </c>
      <c r="AA20" s="13">
        <v>475170.45519839594</v>
      </c>
      <c r="AB20" s="13">
        <f t="shared" si="7"/>
        <v>3398036.7460514801</v>
      </c>
      <c r="AC20" s="14">
        <f t="shared" ref="AC20:AC31" si="10">AB20/$E$31</f>
        <v>0.22280917828848887</v>
      </c>
      <c r="AD20" s="19">
        <f>AB20/$B$18</f>
        <v>13.771451279869826</v>
      </c>
      <c r="AE20" s="13">
        <v>2478.3222797048616</v>
      </c>
      <c r="AF20" s="13">
        <v>448957.3117381584</v>
      </c>
      <c r="AG20" s="13">
        <v>63631.832460973499</v>
      </c>
      <c r="AH20" s="13">
        <v>256114.28122611856</v>
      </c>
      <c r="AI20" s="13">
        <v>70324.246722199794</v>
      </c>
      <c r="AJ20" s="13">
        <v>2164.0644786592525</v>
      </c>
      <c r="AK20" s="13">
        <v>213.59633601437261</v>
      </c>
      <c r="AL20" s="13">
        <v>1400.5592827364596</v>
      </c>
      <c r="AM20" s="13">
        <v>96707.704446685559</v>
      </c>
      <c r="AN20" s="13">
        <f t="shared" si="8"/>
        <v>939513.59669154603</v>
      </c>
      <c r="AO20" s="14">
        <f t="shared" ref="AO20:AO31" si="11">AN20/$E$31</f>
        <v>6.1603881333228742E-2</v>
      </c>
      <c r="AP20" s="15">
        <f>AN20/$B$18</f>
        <v>3.8076297257960485</v>
      </c>
    </row>
    <row r="21" spans="1:42">
      <c r="A21" s="20" t="s">
        <v>34</v>
      </c>
      <c r="B21" s="13"/>
      <c r="C21" s="17">
        <f t="shared" ref="C21:C31" si="12">E21/$B$18</f>
        <v>8.1989276395735526</v>
      </c>
      <c r="D21" s="13">
        <v>3234.706205336031</v>
      </c>
      <c r="E21" s="13">
        <f t="shared" si="4"/>
        <v>2023044.4004265764</v>
      </c>
      <c r="F21" s="18">
        <f t="shared" ref="F21:F31" si="13">E21/$E$31</f>
        <v>0.13265096706913165</v>
      </c>
      <c r="G21" s="13">
        <v>407.80071599823339</v>
      </c>
      <c r="H21" s="13">
        <v>63125.986645886209</v>
      </c>
      <c r="I21" s="13">
        <v>19234.10767895652</v>
      </c>
      <c r="J21" s="13">
        <v>87364.770540104189</v>
      </c>
      <c r="K21" s="13">
        <v>57785.069258560943</v>
      </c>
      <c r="L21" s="13">
        <v>1598.7303617122855</v>
      </c>
      <c r="M21" s="13">
        <v>184.92256877948003</v>
      </c>
      <c r="N21" s="13">
        <v>19179.225010720624</v>
      </c>
      <c r="O21" s="13">
        <v>3427.7014558887604</v>
      </c>
      <c r="P21" s="13">
        <f t="shared" si="6"/>
        <v>251900.51352060901</v>
      </c>
      <c r="Q21" s="14">
        <f t="shared" si="9"/>
        <v>1.6517109914480299E-2</v>
      </c>
      <c r="R21" s="19">
        <f>P21/$B$18</f>
        <v>1.0208940952019656</v>
      </c>
      <c r="S21" s="13">
        <v>1855.8433313628009</v>
      </c>
      <c r="T21" s="13">
        <v>184718.29868086698</v>
      </c>
      <c r="U21" s="13">
        <v>119925.52476729783</v>
      </c>
      <c r="V21" s="13">
        <v>466737.02036671492</v>
      </c>
      <c r="W21" s="13">
        <v>377566.57130583405</v>
      </c>
      <c r="X21" s="13">
        <v>685.58035959254562</v>
      </c>
      <c r="Y21" s="13">
        <v>2196.8651321200714</v>
      </c>
      <c r="Z21" s="13">
        <v>35019.237147160384</v>
      </c>
      <c r="AA21" s="13">
        <v>6007.5914384894795</v>
      </c>
      <c r="AB21" s="13">
        <f t="shared" si="7"/>
        <v>1192856.689198076</v>
      </c>
      <c r="AC21" s="14">
        <f t="shared" si="10"/>
        <v>7.8215581113119645E-2</v>
      </c>
      <c r="AD21" s="19">
        <f>AB21/$B$18</f>
        <v>4.8343702575455474</v>
      </c>
      <c r="AE21" s="13">
        <v>971.06215797499681</v>
      </c>
      <c r="AF21" s="13">
        <v>94595.815314952502</v>
      </c>
      <c r="AG21" s="13">
        <v>78732.784475125896</v>
      </c>
      <c r="AH21" s="13">
        <v>239808.27639097534</v>
      </c>
      <c r="AI21" s="13">
        <v>151235.67578469781</v>
      </c>
      <c r="AJ21" s="13">
        <v>391.46314288563917</v>
      </c>
      <c r="AK21" s="13">
        <v>454.60878563113107</v>
      </c>
      <c r="AL21" s="13">
        <v>12424.44313587014</v>
      </c>
      <c r="AM21" s="13">
        <v>644.13067775309321</v>
      </c>
      <c r="AN21" s="13">
        <f t="shared" si="8"/>
        <v>578287.19770789158</v>
      </c>
      <c r="AO21" s="14">
        <f t="shared" si="11"/>
        <v>3.7918276041531716E-2</v>
      </c>
      <c r="AP21" s="15">
        <f>AN21/$B$18</f>
        <v>2.3436632868260414</v>
      </c>
    </row>
    <row r="22" spans="1:42">
      <c r="A22" s="21" t="s">
        <v>35</v>
      </c>
      <c r="B22" s="22"/>
      <c r="C22" s="23">
        <f t="shared" si="12"/>
        <v>31.650322235865062</v>
      </c>
      <c r="D22" s="22">
        <v>17999.459223974223</v>
      </c>
      <c r="E22" s="22">
        <f t="shared" si="4"/>
        <v>7809558.7600885248</v>
      </c>
      <c r="F22" s="24">
        <f t="shared" si="13"/>
        <v>0.51207255841271371</v>
      </c>
      <c r="G22" s="22">
        <v>3916.7087503816515</v>
      </c>
      <c r="H22" s="22">
        <v>559041.1554920777</v>
      </c>
      <c r="I22" s="22">
        <v>104833.15084784309</v>
      </c>
      <c r="J22" s="22">
        <v>536238.54701832938</v>
      </c>
      <c r="K22" s="22">
        <v>193440.09599456514</v>
      </c>
      <c r="L22" s="22">
        <v>7385.9921796222707</v>
      </c>
      <c r="M22" s="22">
        <v>2200.2800661641177</v>
      </c>
      <c r="N22" s="22">
        <v>20805.794814002158</v>
      </c>
      <c r="O22" s="22">
        <v>276919.51402692718</v>
      </c>
      <c r="P22" s="22">
        <f t="shared" si="6"/>
        <v>1700864.530439531</v>
      </c>
      <c r="Q22" s="25">
        <f t="shared" si="9"/>
        <v>0.11152564163634475</v>
      </c>
      <c r="R22" s="26">
        <f>P22/$B$18</f>
        <v>6.8932076858275995</v>
      </c>
      <c r="S22" s="22">
        <v>10633.366035912713</v>
      </c>
      <c r="T22" s="22">
        <v>1654626.8150718147</v>
      </c>
      <c r="U22" s="22">
        <v>320195.53355677717</v>
      </c>
      <c r="V22" s="22">
        <v>1422319.5798392515</v>
      </c>
      <c r="W22" s="22">
        <v>651081.79543664923</v>
      </c>
      <c r="X22" s="22">
        <v>16716.155697204471</v>
      </c>
      <c r="Y22" s="22">
        <v>4645.0729428323857</v>
      </c>
      <c r="Z22" s="22">
        <v>40130.43606814112</v>
      </c>
      <c r="AA22" s="22">
        <v>481178.04663688544</v>
      </c>
      <c r="AB22" s="22">
        <f t="shared" si="7"/>
        <v>4590893.4352495559</v>
      </c>
      <c r="AC22" s="25">
        <f t="shared" si="10"/>
        <v>0.3010247594016085</v>
      </c>
      <c r="AD22" s="26">
        <f>AB22/$B$18</f>
        <v>18.605821537415373</v>
      </c>
      <c r="AE22" s="22">
        <v>3449.3844376798584</v>
      </c>
      <c r="AF22" s="22">
        <v>543553.12705311086</v>
      </c>
      <c r="AG22" s="22">
        <v>142364.6169360994</v>
      </c>
      <c r="AH22" s="22">
        <v>495922.5576170939</v>
      </c>
      <c r="AI22" s="22">
        <v>221559.92250689759</v>
      </c>
      <c r="AJ22" s="22">
        <v>2555.5276215448916</v>
      </c>
      <c r="AK22" s="22">
        <v>668.20512164550371</v>
      </c>
      <c r="AL22" s="22">
        <v>13825.0024186066</v>
      </c>
      <c r="AM22" s="22">
        <v>97351.835124438658</v>
      </c>
      <c r="AN22" s="22">
        <f t="shared" si="8"/>
        <v>1517800.7943994373</v>
      </c>
      <c r="AO22" s="25">
        <f t="shared" si="11"/>
        <v>9.9522157374760431E-2</v>
      </c>
      <c r="AP22" s="27">
        <f>AN22/$B$18</f>
        <v>6.1512930126220891</v>
      </c>
    </row>
    <row r="23" spans="1:42">
      <c r="A23" s="16" t="s">
        <v>36</v>
      </c>
      <c r="B23" s="13"/>
      <c r="C23" s="17"/>
      <c r="D23" s="13"/>
      <c r="E23" s="13"/>
      <c r="F23" s="18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4"/>
      <c r="R23" s="19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4"/>
      <c r="AD23" s="19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  <c r="AP23" s="15"/>
    </row>
    <row r="24" spans="1:42">
      <c r="A24" s="20" t="s">
        <v>33</v>
      </c>
      <c r="B24" s="13"/>
      <c r="C24" s="17">
        <f t="shared" si="12"/>
        <v>10.421137345735312</v>
      </c>
      <c r="D24" s="13">
        <v>8192.6587906507448</v>
      </c>
      <c r="E24" s="13">
        <f t="shared" si="4"/>
        <v>2571363.5343734594</v>
      </c>
      <c r="F24" s="18">
        <f t="shared" si="13"/>
        <v>0.16860423797372767</v>
      </c>
      <c r="G24" s="13">
        <v>1350.2289094923749</v>
      </c>
      <c r="H24" s="13">
        <v>63240.032310874027</v>
      </c>
      <c r="I24" s="13">
        <v>15173.801502077553</v>
      </c>
      <c r="J24" s="13">
        <v>127428.94678444868</v>
      </c>
      <c r="K24" s="13">
        <v>158185.02080970354</v>
      </c>
      <c r="L24" s="13">
        <v>0.72776029584491964</v>
      </c>
      <c r="M24" s="13">
        <v>1790.7377922406047</v>
      </c>
      <c r="N24" s="13">
        <v>594.39611706009407</v>
      </c>
      <c r="O24" s="13">
        <v>36296.993972574419</v>
      </c>
      <c r="P24" s="13">
        <f t="shared" si="6"/>
        <v>402710.65704927477</v>
      </c>
      <c r="Q24" s="14">
        <f t="shared" si="9"/>
        <v>2.640572698027174E-2</v>
      </c>
      <c r="R24" s="19">
        <f>P24/$B$18</f>
        <v>1.632092472184947</v>
      </c>
      <c r="S24" s="13">
        <v>5595.8796842788724</v>
      </c>
      <c r="T24" s="13">
        <v>401665.34197624051</v>
      </c>
      <c r="U24" s="13">
        <v>76580.155842334148</v>
      </c>
      <c r="V24" s="13">
        <v>564561.85124099057</v>
      </c>
      <c r="W24" s="13">
        <v>545087.67076911335</v>
      </c>
      <c r="X24" s="13">
        <v>14.771330543322156</v>
      </c>
      <c r="Y24" s="13">
        <v>3484.2881941685373</v>
      </c>
      <c r="Z24" s="13">
        <v>1360.7551096519319</v>
      </c>
      <c r="AA24" s="13">
        <v>161227.59241719946</v>
      </c>
      <c r="AB24" s="13">
        <f t="shared" si="7"/>
        <v>1753982.4268802418</v>
      </c>
      <c r="AC24" s="14">
        <f t="shared" si="10"/>
        <v>0.11500858068110943</v>
      </c>
      <c r="AD24" s="19">
        <f>AB24/$B$18</f>
        <v>7.1084821450495124</v>
      </c>
      <c r="AE24" s="13">
        <v>1246.550196879497</v>
      </c>
      <c r="AF24" s="13">
        <v>144842.95049710243</v>
      </c>
      <c r="AG24" s="13">
        <v>25195.758451233902</v>
      </c>
      <c r="AH24" s="13">
        <v>149955.7598347633</v>
      </c>
      <c r="AI24" s="13">
        <v>68174.364893326696</v>
      </c>
      <c r="AJ24" s="13">
        <v>39.437283226519099</v>
      </c>
      <c r="AK24" s="13">
        <v>59.786720888223897</v>
      </c>
      <c r="AL24" s="13">
        <v>308.82035007213995</v>
      </c>
      <c r="AM24" s="13">
        <v>26093.57241332953</v>
      </c>
      <c r="AN24" s="13">
        <f t="shared" si="8"/>
        <v>414670.4504439428</v>
      </c>
      <c r="AO24" s="14">
        <f t="shared" si="11"/>
        <v>2.7189930312346511E-2</v>
      </c>
      <c r="AP24" s="15">
        <f>AN24/$B$18</f>
        <v>1.6805627285008522</v>
      </c>
    </row>
    <row r="25" spans="1:42">
      <c r="A25" s="20" t="s">
        <v>34</v>
      </c>
      <c r="B25" s="13"/>
      <c r="C25" s="17">
        <f t="shared" si="12"/>
        <v>12.034675503737338</v>
      </c>
      <c r="D25" s="13">
        <v>4353.4684027789726</v>
      </c>
      <c r="E25" s="13">
        <f t="shared" si="4"/>
        <v>2969496.0071696695</v>
      </c>
      <c r="F25" s="18">
        <f t="shared" si="13"/>
        <v>0.19470977353533275</v>
      </c>
      <c r="G25" s="13">
        <v>309.66574655825747</v>
      </c>
      <c r="H25" s="13">
        <v>17746.736648464906</v>
      </c>
      <c r="I25" s="13">
        <v>7474.0113800070649</v>
      </c>
      <c r="J25" s="13">
        <v>98420.131675169498</v>
      </c>
      <c r="K25" s="13">
        <v>88200.894936319804</v>
      </c>
      <c r="L25" s="13">
        <v>155.6692388758695</v>
      </c>
      <c r="M25" s="13">
        <v>1201.5947894542282</v>
      </c>
      <c r="N25" s="13">
        <v>1229.0011236507362</v>
      </c>
      <c r="O25" s="13">
        <v>21.473687280393289</v>
      </c>
      <c r="P25" s="13">
        <f t="shared" si="6"/>
        <v>214449.51347922249</v>
      </c>
      <c r="Q25" s="14">
        <f t="shared" si="9"/>
        <v>1.4061448846365093E-2</v>
      </c>
      <c r="R25" s="19">
        <f>P25/$B$18</f>
        <v>0.8691139171177632</v>
      </c>
      <c r="S25" s="13">
        <v>2747.6653682436845</v>
      </c>
      <c r="T25" s="13">
        <v>139628.72350202882</v>
      </c>
      <c r="U25" s="13">
        <v>70017.14873146842</v>
      </c>
      <c r="V25" s="13">
        <v>740627.70282893768</v>
      </c>
      <c r="W25" s="13">
        <v>902465.85853494448</v>
      </c>
      <c r="X25" s="13">
        <v>106.17831972398872</v>
      </c>
      <c r="Y25" s="13">
        <v>3810.1879671265774</v>
      </c>
      <c r="Z25" s="13">
        <v>14123.812766762454</v>
      </c>
      <c r="AA25" s="13">
        <v>939.61834995614049</v>
      </c>
      <c r="AB25" s="13">
        <f t="shared" si="7"/>
        <v>1871719.2310009485</v>
      </c>
      <c r="AC25" s="14">
        <f t="shared" si="10"/>
        <v>0.12272857976909163</v>
      </c>
      <c r="AD25" s="19">
        <f>AB25/$B$18</f>
        <v>7.5856419826174735</v>
      </c>
      <c r="AE25" s="13">
        <v>1296.1372879770308</v>
      </c>
      <c r="AF25" s="13">
        <v>90134.508941825989</v>
      </c>
      <c r="AG25" s="13">
        <v>58756.093038567647</v>
      </c>
      <c r="AH25" s="13">
        <v>403623.6924153039</v>
      </c>
      <c r="AI25" s="13">
        <v>323920.40120226576</v>
      </c>
      <c r="AJ25" s="13">
        <v>0</v>
      </c>
      <c r="AK25" s="13">
        <v>516.5581615581948</v>
      </c>
      <c r="AL25" s="13">
        <v>5570.5521652352681</v>
      </c>
      <c r="AM25" s="13">
        <v>805.4567647416219</v>
      </c>
      <c r="AN25" s="13">
        <f t="shared" si="8"/>
        <v>883327.26268949837</v>
      </c>
      <c r="AO25" s="14">
        <f t="shared" si="11"/>
        <v>5.7919744919876025E-2</v>
      </c>
      <c r="AP25" s="15">
        <f>AN25/$B$18</f>
        <v>3.5799196040021006</v>
      </c>
    </row>
    <row r="26" spans="1:42">
      <c r="A26" s="21" t="s">
        <v>37</v>
      </c>
      <c r="B26" s="22"/>
      <c r="C26" s="23">
        <f t="shared" si="12"/>
        <v>22.45581284947265</v>
      </c>
      <c r="D26" s="22">
        <v>12546.127193429718</v>
      </c>
      <c r="E26" s="22">
        <f t="shared" si="4"/>
        <v>5540859.5415431289</v>
      </c>
      <c r="F26" s="24">
        <f t="shared" si="13"/>
        <v>0.36331401150906045</v>
      </c>
      <c r="G26" s="22">
        <v>1659.8946560506324</v>
      </c>
      <c r="H26" s="22">
        <v>80986.768959338937</v>
      </c>
      <c r="I26" s="22">
        <v>22647.812882084618</v>
      </c>
      <c r="J26" s="22">
        <v>225849.07845961818</v>
      </c>
      <c r="K26" s="22">
        <v>246385.91574602335</v>
      </c>
      <c r="L26" s="22">
        <v>156.39699917171441</v>
      </c>
      <c r="M26" s="22">
        <v>2992.3325816948327</v>
      </c>
      <c r="N26" s="22">
        <v>1823.3972407108304</v>
      </c>
      <c r="O26" s="22">
        <v>36318.46765985481</v>
      </c>
      <c r="P26" s="22">
        <f t="shared" si="6"/>
        <v>617160.1705284972</v>
      </c>
      <c r="Q26" s="25">
        <f t="shared" si="9"/>
        <v>4.0467175826636829E-2</v>
      </c>
      <c r="R26" s="26">
        <f>P26/$B$18</f>
        <v>2.5012063893027099</v>
      </c>
      <c r="S26" s="22">
        <v>8343.5450525225569</v>
      </c>
      <c r="T26" s="22">
        <v>541294.06547826936</v>
      </c>
      <c r="U26" s="22">
        <v>146597.30457380257</v>
      </c>
      <c r="V26" s="22">
        <v>1305189.5540699284</v>
      </c>
      <c r="W26" s="22">
        <v>1447553.5293040578</v>
      </c>
      <c r="X26" s="22">
        <v>120.94965026731087</v>
      </c>
      <c r="Y26" s="22">
        <v>7294.4761612951152</v>
      </c>
      <c r="Z26" s="22">
        <v>15484.567876414385</v>
      </c>
      <c r="AA26" s="22">
        <v>162167.2107671556</v>
      </c>
      <c r="AB26" s="22">
        <f t="shared" si="7"/>
        <v>3625701.6578811905</v>
      </c>
      <c r="AC26" s="25">
        <f t="shared" si="10"/>
        <v>0.23773716045020107</v>
      </c>
      <c r="AD26" s="26">
        <f>AB26/$B$18</f>
        <v>14.694124127666987</v>
      </c>
      <c r="AE26" s="22">
        <v>2542.6874848565276</v>
      </c>
      <c r="AF26" s="22">
        <v>234977.4594389284</v>
      </c>
      <c r="AG26" s="22">
        <v>83951.851489801542</v>
      </c>
      <c r="AH26" s="22">
        <v>553579.45225006714</v>
      </c>
      <c r="AI26" s="22">
        <v>392094.76609559247</v>
      </c>
      <c r="AJ26" s="22">
        <v>39.437283226519099</v>
      </c>
      <c r="AK26" s="22">
        <v>576.34488244641875</v>
      </c>
      <c r="AL26" s="22">
        <v>5879.3725153074083</v>
      </c>
      <c r="AM26" s="22">
        <v>26899.029178071152</v>
      </c>
      <c r="AN26" s="22">
        <f t="shared" si="8"/>
        <v>1297997.7131334411</v>
      </c>
      <c r="AO26" s="25">
        <f t="shared" si="11"/>
        <v>8.5109675232222529E-2</v>
      </c>
      <c r="AP26" s="27">
        <f>AN26/$B$18</f>
        <v>5.2604823325029528</v>
      </c>
    </row>
    <row r="27" spans="1:42">
      <c r="A27" s="16" t="s">
        <v>38</v>
      </c>
      <c r="B27" s="13"/>
      <c r="C27" s="17"/>
      <c r="D27" s="13"/>
      <c r="E27" s="13"/>
      <c r="F27" s="18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4"/>
      <c r="R27" s="19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4"/>
      <c r="AD27" s="19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  <c r="AP27" s="15"/>
    </row>
    <row r="28" spans="1:42">
      <c r="A28" s="20" t="s">
        <v>33</v>
      </c>
      <c r="B28" s="13"/>
      <c r="C28" s="17">
        <f t="shared" si="12"/>
        <v>2.8178336327788478</v>
      </c>
      <c r="D28" s="13">
        <v>1860.8438182713896</v>
      </c>
      <c r="E28" s="13">
        <f t="shared" si="4"/>
        <v>695286.35972001683</v>
      </c>
      <c r="F28" s="18">
        <f t="shared" si="13"/>
        <v>4.5589907956240995E-2</v>
      </c>
      <c r="G28" s="13">
        <v>661.15058485078009</v>
      </c>
      <c r="H28" s="13">
        <v>250058.05485248601</v>
      </c>
      <c r="I28" s="13">
        <v>24721.03566002096</v>
      </c>
      <c r="J28" s="13">
        <v>18485.846195385118</v>
      </c>
      <c r="K28" s="13">
        <v>13241.099003389705</v>
      </c>
      <c r="L28" s="13">
        <v>11351.536316220476</v>
      </c>
      <c r="M28" s="13">
        <v>1242.9647138930038</v>
      </c>
      <c r="N28" s="13">
        <v>4.6394503968819265</v>
      </c>
      <c r="O28" s="13">
        <v>12352.274892282994</v>
      </c>
      <c r="P28" s="13">
        <f t="shared" si="6"/>
        <v>331457.45108407515</v>
      </c>
      <c r="Q28" s="14">
        <f t="shared" si="9"/>
        <v>2.1733656176454109E-2</v>
      </c>
      <c r="R28" s="19">
        <f>P28/$B$18</f>
        <v>1.3433198285034151</v>
      </c>
      <c r="S28" s="13">
        <v>1095.2398237117293</v>
      </c>
      <c r="T28" s="13">
        <v>216069.77952121719</v>
      </c>
      <c r="U28" s="13">
        <v>17756.755895694023</v>
      </c>
      <c r="V28" s="13">
        <v>10834.806935804389</v>
      </c>
      <c r="W28" s="13">
        <v>33094.525909743126</v>
      </c>
      <c r="X28" s="13">
        <v>39629.140020520776</v>
      </c>
      <c r="Y28" s="13">
        <v>479.02405637228918</v>
      </c>
      <c r="Z28" s="13">
        <v>19.143624744691223</v>
      </c>
      <c r="AA28" s="13">
        <v>22471.807620258151</v>
      </c>
      <c r="AB28" s="13">
        <f t="shared" si="7"/>
        <v>340354.98358435457</v>
      </c>
      <c r="AC28" s="14">
        <f t="shared" si="10"/>
        <v>2.231706714382696E-2</v>
      </c>
      <c r="AD28" s="19">
        <f>AB28/$B$18</f>
        <v>1.3793794548394276</v>
      </c>
      <c r="AE28" s="13">
        <v>104.4534097088802</v>
      </c>
      <c r="AF28" s="13">
        <v>14743.348999566344</v>
      </c>
      <c r="AG28" s="13">
        <v>213.22593672554115</v>
      </c>
      <c r="AH28" s="13">
        <v>1346.1544642375486</v>
      </c>
      <c r="AI28" s="13">
        <v>3431.3355854175288</v>
      </c>
      <c r="AJ28" s="13">
        <v>3399.1392985607517</v>
      </c>
      <c r="AK28" s="13">
        <v>137.13387232117637</v>
      </c>
      <c r="AL28" s="13">
        <v>2.6792411793478492</v>
      </c>
      <c r="AM28" s="13">
        <v>200.90765357897632</v>
      </c>
      <c r="AN28" s="13">
        <f t="shared" si="8"/>
        <v>23473.925051587215</v>
      </c>
      <c r="AO28" s="14">
        <f t="shared" si="11"/>
        <v>1.5391846359599326E-3</v>
      </c>
      <c r="AP28" s="15">
        <f>AN28/$B$18</f>
        <v>9.5134349436005655E-2</v>
      </c>
    </row>
    <row r="29" spans="1:42">
      <c r="A29" s="20" t="s">
        <v>34</v>
      </c>
      <c r="B29" s="13"/>
      <c r="C29" s="17">
        <f t="shared" si="12"/>
        <v>4.884307698750014</v>
      </c>
      <c r="D29" s="13">
        <v>2291.5271671269629</v>
      </c>
      <c r="E29" s="13">
        <f t="shared" si="4"/>
        <v>1205178.5031280722</v>
      </c>
      <c r="F29" s="18">
        <f t="shared" si="13"/>
        <v>7.9023522121984921E-2</v>
      </c>
      <c r="G29" s="13">
        <v>435.14670549139345</v>
      </c>
      <c r="H29" s="13">
        <v>29891.385254569817</v>
      </c>
      <c r="I29" s="13">
        <v>17085.467478418832</v>
      </c>
      <c r="J29" s="13">
        <v>70565.591884728958</v>
      </c>
      <c r="K29" s="13">
        <v>98074.947118435623</v>
      </c>
      <c r="L29" s="13">
        <v>3447.0364350216496</v>
      </c>
      <c r="M29" s="13">
        <v>32191.898743354221</v>
      </c>
      <c r="N29" s="13">
        <v>1835.2324923605879</v>
      </c>
      <c r="O29" s="13">
        <v>5.2292346549532081</v>
      </c>
      <c r="P29" s="13">
        <f t="shared" si="6"/>
        <v>253096.78864154461</v>
      </c>
      <c r="Q29" s="14">
        <f t="shared" si="9"/>
        <v>1.6595549642070752E-2</v>
      </c>
      <c r="R29" s="19">
        <f>P29/$B$18</f>
        <v>1.02574231956694</v>
      </c>
      <c r="S29" s="13">
        <v>1730.6266282439815</v>
      </c>
      <c r="T29" s="13">
        <v>215637.04352200151</v>
      </c>
      <c r="U29" s="13">
        <v>38019.281241685858</v>
      </c>
      <c r="V29" s="13">
        <v>254421.27195313302</v>
      </c>
      <c r="W29" s="13">
        <v>246237.85891446544</v>
      </c>
      <c r="X29" s="13">
        <v>20542.507015660398</v>
      </c>
      <c r="Y29" s="13">
        <v>105080.37587523478</v>
      </c>
      <c r="Z29" s="13">
        <v>14404.745885679151</v>
      </c>
      <c r="AA29" s="13">
        <v>896.57364905842098</v>
      </c>
      <c r="AB29" s="13">
        <f t="shared" si="7"/>
        <v>895239.65805691853</v>
      </c>
      <c r="AC29" s="14">
        <f t="shared" si="10"/>
        <v>5.8700840364575575E-2</v>
      </c>
      <c r="AD29" s="19">
        <f>AB29/$B$18</f>
        <v>3.6281977671560459</v>
      </c>
      <c r="AE29" s="13">
        <v>125.7538333915882</v>
      </c>
      <c r="AF29" s="13">
        <v>19979.681188617615</v>
      </c>
      <c r="AG29" s="13">
        <v>869.69377242184089</v>
      </c>
      <c r="AH29" s="13">
        <v>11535.326473420573</v>
      </c>
      <c r="AI29" s="13">
        <v>17507.361298578868</v>
      </c>
      <c r="AJ29" s="13">
        <v>1055.9254799024066</v>
      </c>
      <c r="AK29" s="13">
        <v>5056.9360452015735</v>
      </c>
      <c r="AL29" s="13">
        <v>565.45430191424998</v>
      </c>
      <c r="AM29" s="13">
        <v>271.67786955217582</v>
      </c>
      <c r="AN29" s="13">
        <f t="shared" si="8"/>
        <v>56842.056429609307</v>
      </c>
      <c r="AO29" s="14">
        <f t="shared" si="11"/>
        <v>3.7271321153386056E-3</v>
      </c>
      <c r="AP29" s="15">
        <f>AN29/$B$18</f>
        <v>0.23036761202702916</v>
      </c>
    </row>
    <row r="30" spans="1:42">
      <c r="A30" s="21" t="s">
        <v>39</v>
      </c>
      <c r="B30" s="22"/>
      <c r="C30" s="23">
        <f t="shared" si="12"/>
        <v>7.7021413315288649</v>
      </c>
      <c r="D30" s="22">
        <v>4152.3709853983528</v>
      </c>
      <c r="E30" s="22">
        <f t="shared" si="4"/>
        <v>1900464.8628480898</v>
      </c>
      <c r="F30" s="24">
        <f t="shared" si="13"/>
        <v>0.12461343007822596</v>
      </c>
      <c r="G30" s="22">
        <v>1096.2972903421735</v>
      </c>
      <c r="H30" s="22">
        <v>279949.44010705582</v>
      </c>
      <c r="I30" s="22">
        <v>41806.503138439788</v>
      </c>
      <c r="J30" s="22">
        <v>89051.43808011408</v>
      </c>
      <c r="K30" s="22">
        <v>111316.04612182533</v>
      </c>
      <c r="L30" s="22">
        <v>14798.572751242125</v>
      </c>
      <c r="M30" s="22">
        <v>33434.863457247222</v>
      </c>
      <c r="N30" s="22">
        <v>1839.8719427574699</v>
      </c>
      <c r="O30" s="22">
        <v>12357.504126937947</v>
      </c>
      <c r="P30" s="22">
        <f t="shared" si="6"/>
        <v>584554.2397256199</v>
      </c>
      <c r="Q30" s="25">
        <f t="shared" si="9"/>
        <v>3.8329205818524871E-2</v>
      </c>
      <c r="R30" s="26">
        <f>P30/$B$18</f>
        <v>2.3690621480703555</v>
      </c>
      <c r="S30" s="22">
        <v>2825.8664519557105</v>
      </c>
      <c r="T30" s="22">
        <v>431706.8230432187</v>
      </c>
      <c r="U30" s="22">
        <v>55776.037137379884</v>
      </c>
      <c r="V30" s="22">
        <v>265256.07888893742</v>
      </c>
      <c r="W30" s="22">
        <v>279332.38482420857</v>
      </c>
      <c r="X30" s="22">
        <v>60171.647036181173</v>
      </c>
      <c r="Y30" s="22">
        <v>105559.39993160707</v>
      </c>
      <c r="Z30" s="22">
        <v>14423.889510423842</v>
      </c>
      <c r="AA30" s="22">
        <v>23368.381269316571</v>
      </c>
      <c r="AB30" s="22">
        <f t="shared" si="7"/>
        <v>1235594.6416412734</v>
      </c>
      <c r="AC30" s="25">
        <f t="shared" si="10"/>
        <v>8.1017907508402556E-2</v>
      </c>
      <c r="AD30" s="26">
        <f>AB30/$B$18</f>
        <v>5.0075772219954748</v>
      </c>
      <c r="AE30" s="22">
        <v>230.20724310046842</v>
      </c>
      <c r="AF30" s="22">
        <v>34723.030188183955</v>
      </c>
      <c r="AG30" s="22">
        <v>1082.919709147382</v>
      </c>
      <c r="AH30" s="22">
        <v>12881.480937658122</v>
      </c>
      <c r="AI30" s="22">
        <v>20938.696883996396</v>
      </c>
      <c r="AJ30" s="22">
        <v>4455.0647784631583</v>
      </c>
      <c r="AK30" s="22">
        <v>5194.0699175227501</v>
      </c>
      <c r="AL30" s="22">
        <v>568.13354309359784</v>
      </c>
      <c r="AM30" s="22">
        <v>472.58552313115217</v>
      </c>
      <c r="AN30" s="22">
        <f t="shared" si="8"/>
        <v>80315.981481196519</v>
      </c>
      <c r="AO30" s="25">
        <f t="shared" si="11"/>
        <v>5.2663167512985382E-3</v>
      </c>
      <c r="AP30" s="27">
        <f>AN30/$B$18</f>
        <v>0.32550196146303478</v>
      </c>
    </row>
    <row r="31" spans="1:42">
      <c r="A31" s="38" t="s">
        <v>42</v>
      </c>
      <c r="B31" s="29"/>
      <c r="C31" s="30">
        <f t="shared" si="12"/>
        <v>61.808276416866569</v>
      </c>
      <c r="D31" s="29">
        <v>34697.957402802298</v>
      </c>
      <c r="E31" s="29">
        <f t="shared" si="4"/>
        <v>15250883.164479742</v>
      </c>
      <c r="F31" s="31">
        <f t="shared" si="13"/>
        <v>1</v>
      </c>
      <c r="G31" s="29">
        <v>6672.9006967744581</v>
      </c>
      <c r="H31" s="29">
        <v>919977.36455847253</v>
      </c>
      <c r="I31" s="29">
        <v>169287.46686836751</v>
      </c>
      <c r="J31" s="29">
        <v>851139.06355806161</v>
      </c>
      <c r="K31" s="29">
        <v>551142.05786241381</v>
      </c>
      <c r="L31" s="29">
        <v>22340.961930036108</v>
      </c>
      <c r="M31" s="29">
        <v>38627.476105106172</v>
      </c>
      <c r="N31" s="29">
        <v>24469.063997470454</v>
      </c>
      <c r="O31" s="29">
        <v>325595.48581371998</v>
      </c>
      <c r="P31" s="29">
        <f t="shared" si="6"/>
        <v>2902578.9406936481</v>
      </c>
      <c r="Q31" s="32">
        <f t="shared" si="9"/>
        <v>0.19032202328150644</v>
      </c>
      <c r="R31" s="33">
        <f>P31/$B$18</f>
        <v>11.763476223200666</v>
      </c>
      <c r="S31" s="29">
        <v>21802.777540390984</v>
      </c>
      <c r="T31" s="29">
        <v>2627627.703593303</v>
      </c>
      <c r="U31" s="29">
        <v>522568.87526795961</v>
      </c>
      <c r="V31" s="29">
        <v>2992765.2127981172</v>
      </c>
      <c r="W31" s="29">
        <v>2377967.7095649159</v>
      </c>
      <c r="X31" s="29">
        <v>77008.752383652958</v>
      </c>
      <c r="Y31" s="29">
        <v>117498.94903573456</v>
      </c>
      <c r="Z31" s="29">
        <v>70038.893454979348</v>
      </c>
      <c r="AA31" s="29">
        <v>666713.63867335767</v>
      </c>
      <c r="AB31" s="29">
        <f t="shared" si="7"/>
        <v>9452189.7347720191</v>
      </c>
      <c r="AC31" s="32">
        <f t="shared" si="10"/>
        <v>0.61977982736021209</v>
      </c>
      <c r="AD31" s="33">
        <f>AB31/$B$18</f>
        <v>38.30752288707783</v>
      </c>
      <c r="AE31" s="29">
        <v>6222.2791656368536</v>
      </c>
      <c r="AF31" s="29">
        <v>813253.61668022326</v>
      </c>
      <c r="AG31" s="29">
        <v>227399.38813504833</v>
      </c>
      <c r="AH31" s="29">
        <v>1062383.4908048192</v>
      </c>
      <c r="AI31" s="29">
        <v>634593.3854864866</v>
      </c>
      <c r="AJ31" s="29">
        <v>7050.0296832345693</v>
      </c>
      <c r="AK31" s="29">
        <v>6438.6199216146724</v>
      </c>
      <c r="AL31" s="29">
        <v>20272.508477007606</v>
      </c>
      <c r="AM31" s="29">
        <v>124723.44982564097</v>
      </c>
      <c r="AN31" s="29">
        <f t="shared" si="8"/>
        <v>2896114.4890140747</v>
      </c>
      <c r="AO31" s="32">
        <f t="shared" si="11"/>
        <v>0.1898981493582815</v>
      </c>
      <c r="AP31" s="34">
        <f>AN31/$B$18</f>
        <v>11.737277306588075</v>
      </c>
    </row>
    <row r="32" spans="1:42">
      <c r="A32" s="35" t="s">
        <v>43</v>
      </c>
      <c r="B32" s="8">
        <v>267115</v>
      </c>
      <c r="C32" s="9"/>
      <c r="D32" s="8"/>
      <c r="E32" s="8"/>
      <c r="F32" s="36"/>
      <c r="G32" s="8"/>
      <c r="H32" s="8"/>
      <c r="I32" s="8"/>
      <c r="J32" s="8"/>
      <c r="K32" s="8"/>
      <c r="L32" s="8"/>
      <c r="M32" s="8"/>
      <c r="N32" s="8"/>
      <c r="O32" s="8"/>
      <c r="P32" s="8"/>
      <c r="Q32" s="11"/>
      <c r="R32" s="37"/>
      <c r="S32" s="8"/>
      <c r="T32" s="8"/>
      <c r="U32" s="8"/>
      <c r="V32" s="8"/>
      <c r="W32" s="8"/>
      <c r="X32" s="8"/>
      <c r="Y32" s="8"/>
      <c r="Z32" s="8"/>
      <c r="AA32" s="8"/>
      <c r="AB32" s="8"/>
      <c r="AC32" s="11"/>
      <c r="AD32" s="37"/>
      <c r="AE32" s="8"/>
      <c r="AF32" s="8"/>
      <c r="AG32" s="8"/>
      <c r="AH32" s="8"/>
      <c r="AI32" s="8"/>
      <c r="AJ32" s="8"/>
      <c r="AK32" s="8"/>
      <c r="AL32" s="8"/>
      <c r="AM32" s="8"/>
      <c r="AN32" s="13"/>
      <c r="AO32" s="14"/>
      <c r="AP32" s="15"/>
    </row>
    <row r="33" spans="1:42">
      <c r="A33" s="16" t="s">
        <v>32</v>
      </c>
      <c r="B33" s="13"/>
      <c r="C33" s="17"/>
      <c r="D33" s="13"/>
      <c r="E33" s="13"/>
      <c r="F33" s="18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4"/>
      <c r="R33" s="19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4"/>
      <c r="AD33" s="19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  <c r="AP33" s="15"/>
    </row>
    <row r="34" spans="1:42">
      <c r="A34" s="20" t="s">
        <v>33</v>
      </c>
      <c r="B34" s="13"/>
      <c r="C34" s="17">
        <f>E34/$B$32</f>
        <v>10.905230021996092</v>
      </c>
      <c r="D34" s="13">
        <v>8782.7224510841788</v>
      </c>
      <c r="E34" s="13">
        <f t="shared" si="4"/>
        <v>2912950.5173254861</v>
      </c>
      <c r="F34" s="18">
        <f>E34/$E$45</f>
        <v>0.19894693345534542</v>
      </c>
      <c r="G34" s="13">
        <v>1459.8246905143483</v>
      </c>
      <c r="H34" s="13">
        <v>125688.49325190633</v>
      </c>
      <c r="I34" s="13">
        <v>30078.836911905732</v>
      </c>
      <c r="J34" s="13">
        <v>171548.11595968693</v>
      </c>
      <c r="K34" s="13">
        <v>68115.603194734576</v>
      </c>
      <c r="L34" s="13">
        <v>2089.8108417253989</v>
      </c>
      <c r="M34" s="13">
        <v>0</v>
      </c>
      <c r="N34" s="13">
        <v>1110.1030967560375</v>
      </c>
      <c r="O34" s="13">
        <v>128113.21041469132</v>
      </c>
      <c r="P34" s="13">
        <f t="shared" si="6"/>
        <v>526744.17367140623</v>
      </c>
      <c r="Q34" s="14">
        <f t="shared" ref="Q34:Q45" si="14">P34/$E$45</f>
        <v>3.597525513876991E-2</v>
      </c>
      <c r="R34" s="19">
        <f>P34/$B$32</f>
        <v>1.9719752678487028</v>
      </c>
      <c r="S34" s="13">
        <v>5905.7172342371205</v>
      </c>
      <c r="T34" s="13">
        <v>655479.48960075667</v>
      </c>
      <c r="U34" s="13">
        <v>116804.35166797708</v>
      </c>
      <c r="V34" s="13">
        <v>594833.13221733796</v>
      </c>
      <c r="W34" s="13">
        <v>243027.29547600413</v>
      </c>
      <c r="X34" s="13">
        <v>15899.047100992169</v>
      </c>
      <c r="Y34" s="13">
        <v>0</v>
      </c>
      <c r="Z34" s="13">
        <v>7139.8027400341862</v>
      </c>
      <c r="AA34" s="13">
        <v>290940.85906509985</v>
      </c>
      <c r="AB34" s="13">
        <f t="shared" si="7"/>
        <v>1924123.9778682021</v>
      </c>
      <c r="AC34" s="14">
        <f t="shared" ref="AC34:AC45" si="15">AB34/$E$45</f>
        <v>0.1314126562425251</v>
      </c>
      <c r="AD34" s="19">
        <f>AB34/$B$32</f>
        <v>7.2033542776264987</v>
      </c>
      <c r="AE34" s="13">
        <v>1417.1805263327094</v>
      </c>
      <c r="AF34" s="13">
        <v>178428.65999071952</v>
      </c>
      <c r="AG34" s="13">
        <v>32455.344838571094</v>
      </c>
      <c r="AH34" s="13">
        <v>149462.89922403797</v>
      </c>
      <c r="AI34" s="13">
        <v>33708.448603023899</v>
      </c>
      <c r="AJ34" s="13">
        <v>4601.6750144763819</v>
      </c>
      <c r="AK34" s="13">
        <v>0</v>
      </c>
      <c r="AL34" s="13">
        <v>1165.7225627689058</v>
      </c>
      <c r="AM34" s="13">
        <v>62259.615552280113</v>
      </c>
      <c r="AN34" s="13">
        <f t="shared" si="8"/>
        <v>462082.36578587786</v>
      </c>
      <c r="AO34" s="14">
        <f t="shared" ref="AO34:AO45" si="16">AN34/$E$45</f>
        <v>3.1559022074050425E-2</v>
      </c>
      <c r="AP34" s="15">
        <f>AN34/$B$32</f>
        <v>1.7299004765208912</v>
      </c>
    </row>
    <row r="35" spans="1:42">
      <c r="A35" s="20" t="s">
        <v>34</v>
      </c>
      <c r="B35" s="13"/>
      <c r="C35" s="17">
        <f t="shared" ref="C35:C45" si="17">E35/$B$32</f>
        <v>17.180677353214467</v>
      </c>
      <c r="D35" s="13">
        <v>6102.6189954737956</v>
      </c>
      <c r="E35" s="13">
        <f t="shared" si="4"/>
        <v>4589216.6312038824</v>
      </c>
      <c r="F35" s="18">
        <f t="shared" ref="F35:F45" si="18">E35/$E$45</f>
        <v>0.31343154314154309</v>
      </c>
      <c r="G35" s="13">
        <v>583.01974090959186</v>
      </c>
      <c r="H35" s="13">
        <v>27216.095927028888</v>
      </c>
      <c r="I35" s="13">
        <v>44667.79074148475</v>
      </c>
      <c r="J35" s="13">
        <v>179552.65273102245</v>
      </c>
      <c r="K35" s="13">
        <v>189755.55102590472</v>
      </c>
      <c r="L35" s="13">
        <v>713.91735811706667</v>
      </c>
      <c r="M35" s="13">
        <v>2069.3453972506891</v>
      </c>
      <c r="N35" s="13">
        <v>18578.494344020921</v>
      </c>
      <c r="O35" s="13">
        <v>2411.5845951244237</v>
      </c>
      <c r="P35" s="13">
        <f t="shared" si="6"/>
        <v>464965.43211995385</v>
      </c>
      <c r="Q35" s="14">
        <f t="shared" si="14"/>
        <v>3.1755927995624197E-2</v>
      </c>
      <c r="R35" s="19">
        <f>P35/$B$32</f>
        <v>1.740693828949905</v>
      </c>
      <c r="S35" s="13">
        <v>3729.0975833726179</v>
      </c>
      <c r="T35" s="13">
        <v>311655.92976520117</v>
      </c>
      <c r="U35" s="13">
        <v>150776.02636402077</v>
      </c>
      <c r="V35" s="13">
        <v>955422.57325617305</v>
      </c>
      <c r="W35" s="13">
        <v>1182816.1398649344</v>
      </c>
      <c r="X35" s="13">
        <v>3799.8843335102865</v>
      </c>
      <c r="Y35" s="13">
        <v>3002.6099956307144</v>
      </c>
      <c r="Z35" s="13">
        <v>169548.50182789448</v>
      </c>
      <c r="AA35" s="13">
        <v>4647.2989464162993</v>
      </c>
      <c r="AB35" s="13">
        <f t="shared" si="7"/>
        <v>2781668.9643537807</v>
      </c>
      <c r="AC35" s="14">
        <f t="shared" si="15"/>
        <v>0.1899807453146157</v>
      </c>
      <c r="AD35" s="19">
        <f>AB35/$B$32</f>
        <v>10.413750498301409</v>
      </c>
      <c r="AE35" s="13">
        <v>1790.5016711915857</v>
      </c>
      <c r="AF35" s="13">
        <v>295084.021429963</v>
      </c>
      <c r="AG35" s="13">
        <v>111253.72129450877</v>
      </c>
      <c r="AH35" s="13">
        <v>467741.05180937075</v>
      </c>
      <c r="AI35" s="13">
        <v>408930.79571611498</v>
      </c>
      <c r="AJ35" s="13">
        <v>1669.9297425551283</v>
      </c>
      <c r="AK35" s="13">
        <v>818.50661472952595</v>
      </c>
      <c r="AL35" s="13">
        <v>55420.27996834497</v>
      </c>
      <c r="AM35" s="13">
        <v>1663.9281545601905</v>
      </c>
      <c r="AN35" s="13">
        <f t="shared" si="8"/>
        <v>1342582.2347301475</v>
      </c>
      <c r="AO35" s="14">
        <f t="shared" si="16"/>
        <v>9.169486983130315E-2</v>
      </c>
      <c r="AP35" s="15">
        <f>AN35/$B$32</f>
        <v>5.0262330259631529</v>
      </c>
    </row>
    <row r="36" spans="1:42">
      <c r="A36" s="21" t="s">
        <v>35</v>
      </c>
      <c r="B36" s="22"/>
      <c r="C36" s="23">
        <f t="shared" si="17"/>
        <v>28.085907375210564</v>
      </c>
      <c r="D36" s="22">
        <v>14885.341446557974</v>
      </c>
      <c r="E36" s="22">
        <f t="shared" si="4"/>
        <v>7502167.1485293694</v>
      </c>
      <c r="F36" s="24">
        <f t="shared" si="18"/>
        <v>0.51237847659688851</v>
      </c>
      <c r="G36" s="22">
        <v>2042.84443142394</v>
      </c>
      <c r="H36" s="22">
        <v>152904.58917893522</v>
      </c>
      <c r="I36" s="22">
        <v>74746.627653390489</v>
      </c>
      <c r="J36" s="22">
        <v>351100.76869070937</v>
      </c>
      <c r="K36" s="22">
        <v>257871.15422063929</v>
      </c>
      <c r="L36" s="22">
        <v>2803.7281998424655</v>
      </c>
      <c r="M36" s="22">
        <v>2069.3453972506891</v>
      </c>
      <c r="N36" s="22">
        <v>19688.597440776957</v>
      </c>
      <c r="O36" s="22">
        <v>130524.79500981575</v>
      </c>
      <c r="P36" s="22">
        <f t="shared" si="6"/>
        <v>991709.60579136026</v>
      </c>
      <c r="Q36" s="25">
        <f t="shared" si="14"/>
        <v>6.7731183134394121E-2</v>
      </c>
      <c r="R36" s="26">
        <f>P36/$B$32</f>
        <v>3.7126690967986082</v>
      </c>
      <c r="S36" s="22">
        <v>9634.8148176097384</v>
      </c>
      <c r="T36" s="22">
        <v>967135.41936595785</v>
      </c>
      <c r="U36" s="22">
        <v>267580.37803199783</v>
      </c>
      <c r="V36" s="22">
        <v>1550255.705473511</v>
      </c>
      <c r="W36" s="22">
        <v>1425843.4353409386</v>
      </c>
      <c r="X36" s="22">
        <v>19698.931434502454</v>
      </c>
      <c r="Y36" s="22">
        <v>3002.6099956307144</v>
      </c>
      <c r="Z36" s="22">
        <v>176688.30456792866</v>
      </c>
      <c r="AA36" s="22">
        <v>295588.15801151615</v>
      </c>
      <c r="AB36" s="22">
        <f t="shared" si="7"/>
        <v>4705792.9422219843</v>
      </c>
      <c r="AC36" s="25">
        <f t="shared" si="15"/>
        <v>0.32139340155714091</v>
      </c>
      <c r="AD36" s="26">
        <f>AB36/$B$32</f>
        <v>17.617104775927913</v>
      </c>
      <c r="AE36" s="22">
        <v>3207.6821975242951</v>
      </c>
      <c r="AF36" s="22">
        <v>473512.68142068252</v>
      </c>
      <c r="AG36" s="22">
        <v>143709.06613307988</v>
      </c>
      <c r="AH36" s="22">
        <v>617203.95103340875</v>
      </c>
      <c r="AI36" s="22">
        <v>442639.24431913887</v>
      </c>
      <c r="AJ36" s="22">
        <v>6271.6047570315104</v>
      </c>
      <c r="AK36" s="22">
        <v>818.50661472952595</v>
      </c>
      <c r="AL36" s="22">
        <v>56586.002531113874</v>
      </c>
      <c r="AM36" s="22">
        <v>63923.543706840304</v>
      </c>
      <c r="AN36" s="22">
        <f t="shared" si="8"/>
        <v>1804664.6005160252</v>
      </c>
      <c r="AO36" s="25">
        <f t="shared" si="16"/>
        <v>0.12325389190535356</v>
      </c>
      <c r="AP36" s="27">
        <f>AN36/$B$32</f>
        <v>6.756133502484043</v>
      </c>
    </row>
    <row r="37" spans="1:42">
      <c r="A37" s="16" t="s">
        <v>36</v>
      </c>
      <c r="B37" s="13"/>
      <c r="C37" s="17"/>
      <c r="D37" s="13"/>
      <c r="E37" s="13"/>
      <c r="F37" s="18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4"/>
      <c r="R37" s="19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4"/>
      <c r="AD37" s="19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  <c r="AP37" s="15"/>
    </row>
    <row r="38" spans="1:42">
      <c r="A38" s="20" t="s">
        <v>33</v>
      </c>
      <c r="B38" s="13"/>
      <c r="C38" s="17">
        <f t="shared" si="17"/>
        <v>11.81887068870186</v>
      </c>
      <c r="D38" s="13">
        <v>8887.0877426052357</v>
      </c>
      <c r="E38" s="13">
        <f t="shared" si="4"/>
        <v>3156997.6440125974</v>
      </c>
      <c r="F38" s="18">
        <f t="shared" si="18"/>
        <v>0.21561471657909281</v>
      </c>
      <c r="G38" s="13">
        <v>1528.1282074137055</v>
      </c>
      <c r="H38" s="13">
        <v>96290.249525646272</v>
      </c>
      <c r="I38" s="13">
        <v>31205.467396301487</v>
      </c>
      <c r="J38" s="13">
        <v>176209.23583540443</v>
      </c>
      <c r="K38" s="13">
        <v>218275.90053549071</v>
      </c>
      <c r="L38" s="13">
        <v>2878.2781613709572</v>
      </c>
      <c r="M38" s="13">
        <v>3284.9179697317281</v>
      </c>
      <c r="N38" s="13">
        <v>45.674449807694494</v>
      </c>
      <c r="O38" s="13">
        <v>63111.066605982436</v>
      </c>
      <c r="P38" s="13">
        <f t="shared" si="6"/>
        <v>591300.79047973582</v>
      </c>
      <c r="Q38" s="14">
        <f t="shared" si="14"/>
        <v>4.0384303926890436E-2</v>
      </c>
      <c r="R38" s="19">
        <f>P38/$B$32</f>
        <v>2.2136562547207599</v>
      </c>
      <c r="S38" s="13">
        <v>5871.5291378512893</v>
      </c>
      <c r="T38" s="13">
        <v>660757.70317495265</v>
      </c>
      <c r="U38" s="13">
        <v>98622.437940122807</v>
      </c>
      <c r="V38" s="13">
        <v>593822.77971541963</v>
      </c>
      <c r="W38" s="13">
        <v>562637.8389559167</v>
      </c>
      <c r="X38" s="13">
        <v>11718.110165993714</v>
      </c>
      <c r="Y38" s="13">
        <v>4144.9238069600069</v>
      </c>
      <c r="Z38" s="13">
        <v>337.07728498643593</v>
      </c>
      <c r="AA38" s="13">
        <v>157690.84400084559</v>
      </c>
      <c r="AB38" s="13">
        <f t="shared" si="7"/>
        <v>2089731.7150451976</v>
      </c>
      <c r="AC38" s="14">
        <f t="shared" si="15"/>
        <v>0.14272323336077025</v>
      </c>
      <c r="AD38" s="19">
        <f>AB38/$B$32</f>
        <v>7.823340939465016</v>
      </c>
      <c r="AE38" s="13">
        <v>1487.4303973402407</v>
      </c>
      <c r="AF38" s="13">
        <v>195907.28491329978</v>
      </c>
      <c r="AG38" s="13">
        <v>27227.311214184909</v>
      </c>
      <c r="AH38" s="13">
        <v>134314.42713610362</v>
      </c>
      <c r="AI38" s="13">
        <v>73557.982937797293</v>
      </c>
      <c r="AJ38" s="13">
        <v>3658.481683638151</v>
      </c>
      <c r="AK38" s="13">
        <v>826.01469441360064</v>
      </c>
      <c r="AL38" s="13">
        <v>80.765277903246442</v>
      </c>
      <c r="AM38" s="13">
        <v>40392.87063032337</v>
      </c>
      <c r="AN38" s="13">
        <f t="shared" si="8"/>
        <v>475965.13848766399</v>
      </c>
      <c r="AO38" s="14">
        <f t="shared" si="16"/>
        <v>3.2507179291432133E-2</v>
      </c>
      <c r="AP38" s="15">
        <f>AN38/$B$32</f>
        <v>1.7818734945160848</v>
      </c>
    </row>
    <row r="39" spans="1:42">
      <c r="A39" s="20" t="s">
        <v>34</v>
      </c>
      <c r="B39" s="13"/>
      <c r="C39" s="17">
        <f t="shared" si="17"/>
        <v>12.092886810544705</v>
      </c>
      <c r="D39" s="13">
        <v>5068.3041898320362</v>
      </c>
      <c r="E39" s="13">
        <f t="shared" si="4"/>
        <v>3230191.4603986489</v>
      </c>
      <c r="F39" s="18">
        <f t="shared" si="18"/>
        <v>0.22061366360249379</v>
      </c>
      <c r="G39" s="13">
        <v>652.55989498047461</v>
      </c>
      <c r="H39" s="13">
        <v>14576.417024441953</v>
      </c>
      <c r="I39" s="13">
        <v>22659.573946482</v>
      </c>
      <c r="J39" s="13">
        <v>123395.40001959534</v>
      </c>
      <c r="K39" s="13">
        <v>250896.02539760541</v>
      </c>
      <c r="L39" s="13">
        <v>64.812983451549556</v>
      </c>
      <c r="M39" s="13">
        <v>25958.747515386738</v>
      </c>
      <c r="N39" s="13">
        <v>1078.0747015599036</v>
      </c>
      <c r="O39" s="13">
        <v>5031.6975709760654</v>
      </c>
      <c r="P39" s="13">
        <f t="shared" si="6"/>
        <v>443660.7491594989</v>
      </c>
      <c r="Q39" s="14">
        <f t="shared" si="14"/>
        <v>3.0300873638191297E-2</v>
      </c>
      <c r="R39" s="19">
        <f>P39/$B$32</f>
        <v>1.6609353617711431</v>
      </c>
      <c r="S39" s="13">
        <v>3052.0099127085959</v>
      </c>
      <c r="T39" s="13">
        <v>241234.62381445488</v>
      </c>
      <c r="U39" s="13">
        <v>106707.85501136619</v>
      </c>
      <c r="V39" s="13">
        <v>739282.24411660735</v>
      </c>
      <c r="W39" s="13">
        <v>831910.74736230948</v>
      </c>
      <c r="X39" s="13">
        <v>1840.3610262375096</v>
      </c>
      <c r="Y39" s="13">
        <v>31256.396426865478</v>
      </c>
      <c r="Z39" s="13">
        <v>9523.67940817614</v>
      </c>
      <c r="AA39" s="13">
        <v>1391.3015946166727</v>
      </c>
      <c r="AB39" s="13">
        <f t="shared" si="7"/>
        <v>1963147.2087606334</v>
      </c>
      <c r="AC39" s="14">
        <f t="shared" si="15"/>
        <v>0.13407784127515557</v>
      </c>
      <c r="AD39" s="19">
        <f>AB39/$B$32</f>
        <v>7.3494457771395592</v>
      </c>
      <c r="AE39" s="13">
        <v>1363.7343821429656</v>
      </c>
      <c r="AF39" s="13">
        <v>162295.54174151894</v>
      </c>
      <c r="AG39" s="13">
        <v>54728.512466929184</v>
      </c>
      <c r="AH39" s="13">
        <v>363888.67678025749</v>
      </c>
      <c r="AI39" s="13">
        <v>234779.4923008341</v>
      </c>
      <c r="AJ39" s="13">
        <v>599.91976945319402</v>
      </c>
      <c r="AK39" s="13">
        <v>6115.7029969635087</v>
      </c>
      <c r="AL39" s="13">
        <v>244.72333770006782</v>
      </c>
      <c r="AM39" s="13">
        <v>730.93308486011142</v>
      </c>
      <c r="AN39" s="13">
        <f t="shared" si="8"/>
        <v>823383.50247851678</v>
      </c>
      <c r="AO39" s="14">
        <f t="shared" si="16"/>
        <v>5.6234948689146934E-2</v>
      </c>
      <c r="AP39" s="15">
        <f>AN39/$B$32</f>
        <v>3.0825056716340034</v>
      </c>
    </row>
    <row r="40" spans="1:42">
      <c r="A40" s="21" t="s">
        <v>37</v>
      </c>
      <c r="B40" s="22"/>
      <c r="C40" s="23">
        <f t="shared" si="17"/>
        <v>23.911757499246566</v>
      </c>
      <c r="D40" s="22">
        <v>13955.391932437273</v>
      </c>
      <c r="E40" s="22">
        <f t="shared" si="4"/>
        <v>6387189.1044112463</v>
      </c>
      <c r="F40" s="24">
        <f t="shared" si="18"/>
        <v>0.43622838018158661</v>
      </c>
      <c r="G40" s="22">
        <v>2180.6881023941801</v>
      </c>
      <c r="H40" s="22">
        <v>110866.66655008822</v>
      </c>
      <c r="I40" s="22">
        <v>53865.041342783486</v>
      </c>
      <c r="J40" s="22">
        <v>299604.63585499977</v>
      </c>
      <c r="K40" s="22">
        <v>469171.92593309609</v>
      </c>
      <c r="L40" s="22">
        <v>2943.0911448225065</v>
      </c>
      <c r="M40" s="22">
        <v>29243.665485118465</v>
      </c>
      <c r="N40" s="22">
        <v>1123.7491513675982</v>
      </c>
      <c r="O40" s="22">
        <v>68142.764176958503</v>
      </c>
      <c r="P40" s="22">
        <f t="shared" si="6"/>
        <v>1034961.5396392347</v>
      </c>
      <c r="Q40" s="25">
        <f t="shared" si="14"/>
        <v>7.0685177565081733E-2</v>
      </c>
      <c r="R40" s="26">
        <f>P40/$B$32</f>
        <v>3.874591616491903</v>
      </c>
      <c r="S40" s="22">
        <v>8923.5390505598843</v>
      </c>
      <c r="T40" s="22">
        <v>901992.32698940753</v>
      </c>
      <c r="U40" s="22">
        <v>205330.29295148898</v>
      </c>
      <c r="V40" s="22">
        <v>1333105.0238320269</v>
      </c>
      <c r="W40" s="22">
        <v>1394548.5863182261</v>
      </c>
      <c r="X40" s="22">
        <v>13558.471192231224</v>
      </c>
      <c r="Y40" s="22">
        <v>35401.320233825485</v>
      </c>
      <c r="Z40" s="22">
        <v>9860.7566931625752</v>
      </c>
      <c r="AA40" s="22">
        <v>159082.14559546227</v>
      </c>
      <c r="AB40" s="22">
        <f t="shared" si="7"/>
        <v>4052878.923805831</v>
      </c>
      <c r="AC40" s="25">
        <f t="shared" si="15"/>
        <v>0.27680107463592585</v>
      </c>
      <c r="AD40" s="26">
        <f>AB40/$B$32</f>
        <v>15.172786716604575</v>
      </c>
      <c r="AE40" s="22">
        <v>2851.1647794832061</v>
      </c>
      <c r="AF40" s="22">
        <v>358202.82665481872</v>
      </c>
      <c r="AG40" s="22">
        <v>81955.823681114096</v>
      </c>
      <c r="AH40" s="22">
        <v>498203.10391636111</v>
      </c>
      <c r="AI40" s="22">
        <v>308337.47523863136</v>
      </c>
      <c r="AJ40" s="22">
        <v>4258.4014530913446</v>
      </c>
      <c r="AK40" s="22">
        <v>6941.7176913771091</v>
      </c>
      <c r="AL40" s="22">
        <v>325.48861560331426</v>
      </c>
      <c r="AM40" s="22">
        <v>41123.80371518348</v>
      </c>
      <c r="AN40" s="22">
        <f t="shared" si="8"/>
        <v>1299348.6409661805</v>
      </c>
      <c r="AO40" s="25">
        <f t="shared" si="16"/>
        <v>8.8742127980579039E-2</v>
      </c>
      <c r="AP40" s="27">
        <f>AN40/$B$32</f>
        <v>4.864379166150087</v>
      </c>
    </row>
    <row r="41" spans="1:42">
      <c r="A41" s="16" t="s">
        <v>38</v>
      </c>
      <c r="B41" s="13"/>
      <c r="C41" s="17"/>
      <c r="D41" s="13"/>
      <c r="E41" s="13"/>
      <c r="F41" s="18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4"/>
      <c r="R41" s="19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4"/>
      <c r="AD41" s="19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4"/>
      <c r="AP41" s="15"/>
    </row>
    <row r="42" spans="1:42">
      <c r="A42" s="20" t="s">
        <v>33</v>
      </c>
      <c r="B42" s="13"/>
      <c r="C42" s="17">
        <f t="shared" si="17"/>
        <v>0.4138800570559194</v>
      </c>
      <c r="D42" s="13">
        <v>656.0765363730842</v>
      </c>
      <c r="E42" s="13">
        <f t="shared" si="4"/>
        <v>110553.57144049191</v>
      </c>
      <c r="F42" s="18">
        <f t="shared" si="18"/>
        <v>7.5505209888756695E-3</v>
      </c>
      <c r="G42" s="13">
        <v>109.05134233944612</v>
      </c>
      <c r="H42" s="13">
        <v>4649.7361672655288</v>
      </c>
      <c r="I42" s="13">
        <v>328.24243140681136</v>
      </c>
      <c r="J42" s="13">
        <v>609.89740633186977</v>
      </c>
      <c r="K42" s="13">
        <v>7279.0162565581541</v>
      </c>
      <c r="L42" s="13">
        <v>235.79340395622407</v>
      </c>
      <c r="M42" s="13">
        <v>579.37308161241322</v>
      </c>
      <c r="N42" s="13">
        <v>0</v>
      </c>
      <c r="O42" s="13">
        <v>829.59155561570003</v>
      </c>
      <c r="P42" s="13">
        <f t="shared" si="6"/>
        <v>14511.650302746701</v>
      </c>
      <c r="Q42" s="14">
        <f t="shared" si="14"/>
        <v>9.9110791959436482E-4</v>
      </c>
      <c r="R42" s="19">
        <f>P42/$B$32</f>
        <v>5.4327350776806622E-2</v>
      </c>
      <c r="S42" s="13">
        <v>491.76386374290075</v>
      </c>
      <c r="T42" s="13">
        <v>51577.872518524113</v>
      </c>
      <c r="U42" s="13">
        <v>571.0508270003404</v>
      </c>
      <c r="V42" s="13">
        <v>1208.7095284658849</v>
      </c>
      <c r="W42" s="13">
        <v>25977.423134719382</v>
      </c>
      <c r="X42" s="13">
        <v>7389.651979046751</v>
      </c>
      <c r="Y42" s="13">
        <v>1746.8571874538579</v>
      </c>
      <c r="Z42" s="13">
        <v>0</v>
      </c>
      <c r="AA42" s="13">
        <v>2464.5105029562696</v>
      </c>
      <c r="AB42" s="13">
        <f t="shared" si="7"/>
        <v>90936.075678166613</v>
      </c>
      <c r="AC42" s="14">
        <f t="shared" si="15"/>
        <v>6.2106971227389972E-3</v>
      </c>
      <c r="AD42" s="19">
        <f>AB42/$B$32</f>
        <v>0.34043792253586136</v>
      </c>
      <c r="AE42" s="13">
        <v>55.261330290737313</v>
      </c>
      <c r="AF42" s="13">
        <v>2572.1863036791747</v>
      </c>
      <c r="AG42" s="13">
        <v>93.087577663578827</v>
      </c>
      <c r="AH42" s="13">
        <v>149.3471168004935</v>
      </c>
      <c r="AI42" s="13">
        <v>1494.7267201980935</v>
      </c>
      <c r="AJ42" s="13">
        <v>375.02403666716776</v>
      </c>
      <c r="AK42" s="13">
        <v>231.19669007399267</v>
      </c>
      <c r="AL42" s="13">
        <v>0</v>
      </c>
      <c r="AM42" s="13">
        <v>190.27701449610785</v>
      </c>
      <c r="AN42" s="13">
        <f t="shared" si="8"/>
        <v>5105.8454595786088</v>
      </c>
      <c r="AO42" s="14">
        <f t="shared" si="16"/>
        <v>3.4871594654230817E-4</v>
      </c>
      <c r="AP42" s="15">
        <f>AN42/$B$32</f>
        <v>1.9114783743251443E-2</v>
      </c>
    </row>
    <row r="43" spans="1:42">
      <c r="A43" s="20" t="s">
        <v>34</v>
      </c>
      <c r="B43" s="13"/>
      <c r="C43" s="17">
        <f t="shared" si="17"/>
        <v>2.4032231706744804</v>
      </c>
      <c r="D43" s="13">
        <v>1006.4878152812871</v>
      </c>
      <c r="E43" s="13">
        <f t="shared" si="4"/>
        <v>641936.95723471383</v>
      </c>
      <c r="F43" s="18">
        <f t="shared" si="18"/>
        <v>4.3842622232649266E-2</v>
      </c>
      <c r="G43" s="13">
        <v>252.59472666694748</v>
      </c>
      <c r="H43" s="13">
        <v>2982.0097743500592</v>
      </c>
      <c r="I43" s="13">
        <v>2352.6231399449962</v>
      </c>
      <c r="J43" s="13">
        <v>92610.70089545376</v>
      </c>
      <c r="K43" s="13">
        <v>73612.579825440742</v>
      </c>
      <c r="L43" s="13">
        <v>175.67007810940706</v>
      </c>
      <c r="M43" s="13">
        <v>30889.489422969582</v>
      </c>
      <c r="N43" s="13">
        <v>577.68877075858552</v>
      </c>
      <c r="O43" s="13">
        <v>72.647009543019621</v>
      </c>
      <c r="P43" s="13">
        <f t="shared" si="6"/>
        <v>203273.40891657016</v>
      </c>
      <c r="Q43" s="14">
        <f t="shared" si="14"/>
        <v>1.3883044396544194E-2</v>
      </c>
      <c r="R43" s="19">
        <f>P43/$B$32</f>
        <v>0.76099585914894396</v>
      </c>
      <c r="S43" s="13">
        <v>676.53643468870473</v>
      </c>
      <c r="T43" s="13">
        <v>48237.366260667208</v>
      </c>
      <c r="U43" s="13">
        <v>8135.4312368420124</v>
      </c>
      <c r="V43" s="13">
        <v>175526.85397899218</v>
      </c>
      <c r="W43" s="13">
        <v>151795.08866348426</v>
      </c>
      <c r="X43" s="13">
        <v>290.77936837858988</v>
      </c>
      <c r="Y43" s="13">
        <v>30280.311700271133</v>
      </c>
      <c r="Z43" s="13">
        <v>3318.102246370534</v>
      </c>
      <c r="AA43" s="13">
        <v>340.26176814995955</v>
      </c>
      <c r="AB43" s="13">
        <f t="shared" si="7"/>
        <v>417924.1952231559</v>
      </c>
      <c r="AC43" s="14">
        <f t="shared" si="15"/>
        <v>2.8543134036062855E-2</v>
      </c>
      <c r="AD43" s="19">
        <f>AB43/$B$32</f>
        <v>1.5645852730964411</v>
      </c>
      <c r="AE43" s="13">
        <v>77.356653925634902</v>
      </c>
      <c r="AF43" s="13">
        <v>13752.372960365376</v>
      </c>
      <c r="AG43" s="13">
        <v>266.99980456545171</v>
      </c>
      <c r="AH43" s="13">
        <v>2390.2587153119898</v>
      </c>
      <c r="AI43" s="13">
        <v>3654.5679772937424</v>
      </c>
      <c r="AJ43" s="13">
        <v>49.865752299346241</v>
      </c>
      <c r="AK43" s="13">
        <v>578.58821561049206</v>
      </c>
      <c r="AL43" s="13">
        <v>11.855094747648755</v>
      </c>
      <c r="AM43" s="13">
        <v>34.844574793793569</v>
      </c>
      <c r="AN43" s="13">
        <f t="shared" si="8"/>
        <v>20739.35309498784</v>
      </c>
      <c r="AO43" s="14">
        <f t="shared" si="16"/>
        <v>1.4164438000422185E-3</v>
      </c>
      <c r="AP43" s="15">
        <f>AN43/$B$32</f>
        <v>7.7642038429095492E-2</v>
      </c>
    </row>
    <row r="44" spans="1:42">
      <c r="A44" s="21" t="s">
        <v>39</v>
      </c>
      <c r="B44" s="22"/>
      <c r="C44" s="23">
        <f t="shared" si="17"/>
        <v>2.8171032277303998</v>
      </c>
      <c r="D44" s="22">
        <v>1662.5643516543714</v>
      </c>
      <c r="E44" s="22">
        <f t="shared" si="4"/>
        <v>752490.52867520577</v>
      </c>
      <c r="F44" s="24">
        <f t="shared" si="18"/>
        <v>5.139314322152494E-2</v>
      </c>
      <c r="G44" s="22">
        <v>361.64606900639359</v>
      </c>
      <c r="H44" s="22">
        <v>7631.745941615588</v>
      </c>
      <c r="I44" s="22">
        <v>2680.8655713518074</v>
      </c>
      <c r="J44" s="22">
        <v>93220.598301785634</v>
      </c>
      <c r="K44" s="22">
        <v>80891.596081998898</v>
      </c>
      <c r="L44" s="22">
        <v>411.46348206563113</v>
      </c>
      <c r="M44" s="22">
        <v>31468.862504581994</v>
      </c>
      <c r="N44" s="22">
        <v>577.68877075858552</v>
      </c>
      <c r="O44" s="22">
        <v>902.23856515871967</v>
      </c>
      <c r="P44" s="22">
        <f t="shared" si="6"/>
        <v>217785.05921931687</v>
      </c>
      <c r="Q44" s="25">
        <f t="shared" si="14"/>
        <v>1.487415231613856E-2</v>
      </c>
      <c r="R44" s="26">
        <f>P44/$B$32</f>
        <v>0.81532320992575058</v>
      </c>
      <c r="S44" s="22">
        <v>1168.3002984316054</v>
      </c>
      <c r="T44" s="22">
        <v>99815.238779191321</v>
      </c>
      <c r="U44" s="22">
        <v>8706.4820638423535</v>
      </c>
      <c r="V44" s="22">
        <v>176735.56350745805</v>
      </c>
      <c r="W44" s="22">
        <v>177772.51179820363</v>
      </c>
      <c r="X44" s="22">
        <v>7680.4313474253413</v>
      </c>
      <c r="Y44" s="22">
        <v>32027.168887724991</v>
      </c>
      <c r="Z44" s="22">
        <v>3318.102246370534</v>
      </c>
      <c r="AA44" s="22">
        <v>2804.7722711062293</v>
      </c>
      <c r="AB44" s="22">
        <f t="shared" si="7"/>
        <v>508860.27090132242</v>
      </c>
      <c r="AC44" s="25">
        <f t="shared" si="15"/>
        <v>3.4753831158801846E-2</v>
      </c>
      <c r="AD44" s="26">
        <f>AB44/$B$32</f>
        <v>1.9050231956323023</v>
      </c>
      <c r="AE44" s="22">
        <v>132.61798421637221</v>
      </c>
      <c r="AF44" s="22">
        <v>16324.55926404455</v>
      </c>
      <c r="AG44" s="22">
        <v>360.08738222903054</v>
      </c>
      <c r="AH44" s="22">
        <v>2539.6058321124833</v>
      </c>
      <c r="AI44" s="22">
        <v>5149.2946974918359</v>
      </c>
      <c r="AJ44" s="22">
        <v>424.889788966514</v>
      </c>
      <c r="AK44" s="22">
        <v>809.78490568448478</v>
      </c>
      <c r="AL44" s="22">
        <v>11.855094747648755</v>
      </c>
      <c r="AM44" s="22">
        <v>225.12158928990141</v>
      </c>
      <c r="AN44" s="22">
        <f t="shared" si="8"/>
        <v>25845.19855456645</v>
      </c>
      <c r="AO44" s="25">
        <f t="shared" si="16"/>
        <v>1.7651597465845269E-3</v>
      </c>
      <c r="AP44" s="27">
        <f>AN44/$B$32</f>
        <v>9.6756822172346935E-2</v>
      </c>
    </row>
    <row r="45" spans="1:42">
      <c r="A45" s="38" t="s">
        <v>44</v>
      </c>
      <c r="B45" s="29"/>
      <c r="C45" s="30">
        <f t="shared" si="17"/>
        <v>54.814768102187521</v>
      </c>
      <c r="D45" s="29">
        <v>30503.297730649618</v>
      </c>
      <c r="E45" s="29">
        <f t="shared" si="4"/>
        <v>14641846.78161582</v>
      </c>
      <c r="F45" s="31">
        <f t="shared" si="18"/>
        <v>1</v>
      </c>
      <c r="G45" s="29">
        <v>4585.1786028245133</v>
      </c>
      <c r="H45" s="29">
        <v>271403.00167063897</v>
      </c>
      <c r="I45" s="29">
        <v>131292.53456752578</v>
      </c>
      <c r="J45" s="29">
        <v>743926.00284749491</v>
      </c>
      <c r="K45" s="29">
        <v>807934.67623573425</v>
      </c>
      <c r="L45" s="29">
        <v>6158.2828267306031</v>
      </c>
      <c r="M45" s="29">
        <v>62781.873386951149</v>
      </c>
      <c r="N45" s="29">
        <v>21390.035362903142</v>
      </c>
      <c r="O45" s="29">
        <v>199569.79775193299</v>
      </c>
      <c r="P45" s="29">
        <f t="shared" si="6"/>
        <v>2244456.2046499117</v>
      </c>
      <c r="Q45" s="32">
        <f t="shared" si="14"/>
        <v>0.15329051301561442</v>
      </c>
      <c r="R45" s="33">
        <f>P45/$B$32</f>
        <v>8.4025839232162625</v>
      </c>
      <c r="S45" s="29">
        <v>19726.654166601227</v>
      </c>
      <c r="T45" s="29">
        <v>1968942.9851345567</v>
      </c>
      <c r="U45" s="29">
        <v>481617.15304732916</v>
      </c>
      <c r="V45" s="29">
        <v>3060096.2928129961</v>
      </c>
      <c r="W45" s="29">
        <v>2998164.5334573686</v>
      </c>
      <c r="X45" s="29">
        <v>40937.833974159017</v>
      </c>
      <c r="Y45" s="29">
        <v>70431.099117181191</v>
      </c>
      <c r="Z45" s="29">
        <v>189867.16350746178</v>
      </c>
      <c r="AA45" s="29">
        <v>457475.0758780847</v>
      </c>
      <c r="AB45" s="29">
        <f t="shared" si="7"/>
        <v>9267532.1369291358</v>
      </c>
      <c r="AC45" s="32">
        <f t="shared" si="15"/>
        <v>0.63294830735186847</v>
      </c>
      <c r="AD45" s="33">
        <f>AB45/$B$32</f>
        <v>34.694914688164779</v>
      </c>
      <c r="AE45" s="29">
        <v>6191.4649612238745</v>
      </c>
      <c r="AF45" s="29">
        <v>848040.06733954581</v>
      </c>
      <c r="AG45" s="29">
        <v>226024.97719642299</v>
      </c>
      <c r="AH45" s="29">
        <v>1117946.6607818822</v>
      </c>
      <c r="AI45" s="29">
        <v>756126.0142552621</v>
      </c>
      <c r="AJ45" s="29">
        <v>10954.895999089371</v>
      </c>
      <c r="AK45" s="29">
        <v>8570.009211791119</v>
      </c>
      <c r="AL45" s="29">
        <v>56923.346241464831</v>
      </c>
      <c r="AM45" s="29">
        <v>105272.46901131369</v>
      </c>
      <c r="AN45" s="29">
        <f t="shared" si="8"/>
        <v>3129858.4400367723</v>
      </c>
      <c r="AO45" s="32">
        <f t="shared" si="16"/>
        <v>0.21376117963251715</v>
      </c>
      <c r="AP45" s="34">
        <f>AN45/$B$32</f>
        <v>11.717269490806478</v>
      </c>
    </row>
    <row r="46" spans="1:42">
      <c r="A46" s="35" t="s">
        <v>45</v>
      </c>
      <c r="B46" s="8">
        <v>13890</v>
      </c>
      <c r="C46" s="9"/>
      <c r="D46" s="8"/>
      <c r="E46" s="8"/>
      <c r="F46" s="36"/>
      <c r="G46" s="8"/>
      <c r="H46" s="8"/>
      <c r="I46" s="8"/>
      <c r="J46" s="8"/>
      <c r="K46" s="8"/>
      <c r="L46" s="8"/>
      <c r="M46" s="8"/>
      <c r="N46" s="8"/>
      <c r="O46" s="8"/>
      <c r="P46" s="8"/>
      <c r="Q46" s="11"/>
      <c r="R46" s="37"/>
      <c r="S46" s="8"/>
      <c r="T46" s="8"/>
      <c r="U46" s="8"/>
      <c r="V46" s="8"/>
      <c r="W46" s="8"/>
      <c r="X46" s="8"/>
      <c r="Y46" s="8"/>
      <c r="Z46" s="8"/>
      <c r="AA46" s="8"/>
      <c r="AB46" s="8"/>
      <c r="AC46" s="11"/>
      <c r="AD46" s="37"/>
      <c r="AE46" s="8"/>
      <c r="AF46" s="8"/>
      <c r="AG46" s="8"/>
      <c r="AH46" s="8"/>
      <c r="AI46" s="8"/>
      <c r="AJ46" s="8"/>
      <c r="AK46" s="8"/>
      <c r="AL46" s="8"/>
      <c r="AM46" s="8"/>
      <c r="AN46" s="13"/>
      <c r="AO46" s="14"/>
      <c r="AP46" s="15"/>
    </row>
    <row r="47" spans="1:42">
      <c r="A47" s="16" t="s">
        <v>32</v>
      </c>
      <c r="B47" s="13"/>
      <c r="C47" s="17"/>
      <c r="D47" s="13"/>
      <c r="E47" s="13"/>
      <c r="F47" s="18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4"/>
      <c r="R47" s="19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4"/>
      <c r="AD47" s="19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4"/>
      <c r="AP47" s="15"/>
    </row>
    <row r="48" spans="1:42">
      <c r="A48" s="20" t="s">
        <v>33</v>
      </c>
      <c r="B48" s="13"/>
      <c r="C48" s="17">
        <f>E48/$B$46</f>
        <v>0</v>
      </c>
      <c r="D48" s="13">
        <v>0</v>
      </c>
      <c r="E48" s="13">
        <f t="shared" si="4"/>
        <v>0</v>
      </c>
      <c r="F48" s="18">
        <f>E48/$E$59</f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f t="shared" si="6"/>
        <v>0</v>
      </c>
      <c r="Q48" s="14">
        <f t="shared" ref="Q48:Q59" si="19">P48/$E$59</f>
        <v>0</v>
      </c>
      <c r="R48" s="19">
        <f>P48/$B$46</f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f t="shared" si="7"/>
        <v>0</v>
      </c>
      <c r="AC48" s="14">
        <f t="shared" ref="AC48:AC59" si="20">AB48/$E$59</f>
        <v>0</v>
      </c>
      <c r="AD48" s="19">
        <f>AB48/$B$46</f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f t="shared" si="8"/>
        <v>0</v>
      </c>
      <c r="AO48" s="14">
        <f t="shared" ref="AO48:AO59" si="21">AN48/$E$59</f>
        <v>0</v>
      </c>
      <c r="AP48" s="15">
        <f>AN48/$B$46</f>
        <v>0</v>
      </c>
    </row>
    <row r="49" spans="1:42">
      <c r="A49" s="20" t="s">
        <v>34</v>
      </c>
      <c r="B49" s="13"/>
      <c r="C49" s="17">
        <f t="shared" ref="C49:C59" si="22">E49/$B$46</f>
        <v>0</v>
      </c>
      <c r="D49" s="13">
        <v>0</v>
      </c>
      <c r="E49" s="13">
        <f t="shared" si="4"/>
        <v>0</v>
      </c>
      <c r="F49" s="18">
        <f t="shared" ref="F49:F59" si="23">E49/$E$59</f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f t="shared" si="6"/>
        <v>0</v>
      </c>
      <c r="Q49" s="14">
        <f t="shared" si="19"/>
        <v>0</v>
      </c>
      <c r="R49" s="19">
        <f>P49/$B$46</f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f t="shared" si="7"/>
        <v>0</v>
      </c>
      <c r="AC49" s="14">
        <f t="shared" si="20"/>
        <v>0</v>
      </c>
      <c r="AD49" s="19">
        <f>AB49/$B$46</f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f t="shared" si="8"/>
        <v>0</v>
      </c>
      <c r="AO49" s="14">
        <f t="shared" si="21"/>
        <v>0</v>
      </c>
      <c r="AP49" s="15">
        <f>AN49/$B$46</f>
        <v>0</v>
      </c>
    </row>
    <row r="50" spans="1:42">
      <c r="A50" s="21" t="s">
        <v>35</v>
      </c>
      <c r="B50" s="22"/>
      <c r="C50" s="23">
        <f t="shared" si="22"/>
        <v>0</v>
      </c>
      <c r="D50" s="22">
        <v>0</v>
      </c>
      <c r="E50" s="22">
        <f t="shared" si="4"/>
        <v>0</v>
      </c>
      <c r="F50" s="24">
        <f t="shared" si="23"/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f t="shared" si="6"/>
        <v>0</v>
      </c>
      <c r="Q50" s="25">
        <f t="shared" si="19"/>
        <v>0</v>
      </c>
      <c r="R50" s="26">
        <f>P50/$B$46</f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f t="shared" si="7"/>
        <v>0</v>
      </c>
      <c r="AC50" s="25">
        <f t="shared" si="20"/>
        <v>0</v>
      </c>
      <c r="AD50" s="26">
        <f>AB50/$B$46</f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f t="shared" si="8"/>
        <v>0</v>
      </c>
      <c r="AO50" s="25">
        <f t="shared" si="21"/>
        <v>0</v>
      </c>
      <c r="AP50" s="27">
        <f>AN50/$B$46</f>
        <v>0</v>
      </c>
    </row>
    <row r="51" spans="1:42">
      <c r="A51" s="16" t="s">
        <v>36</v>
      </c>
      <c r="B51" s="13"/>
      <c r="C51" s="17"/>
      <c r="D51" s="13"/>
      <c r="E51" s="13"/>
      <c r="F51" s="18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4"/>
      <c r="R51" s="19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4"/>
      <c r="AD51" s="19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4"/>
      <c r="AP51" s="15"/>
    </row>
    <row r="52" spans="1:42">
      <c r="A52" s="20" t="s">
        <v>33</v>
      </c>
      <c r="B52" s="13"/>
      <c r="C52" s="17">
        <f t="shared" si="22"/>
        <v>16.488759556911063</v>
      </c>
      <c r="D52" s="13">
        <v>770.97910643722003</v>
      </c>
      <c r="E52" s="13">
        <f t="shared" si="4"/>
        <v>229028.87024549465</v>
      </c>
      <c r="F52" s="18">
        <f t="shared" si="23"/>
        <v>0.89394117376175675</v>
      </c>
      <c r="G52" s="13">
        <v>123.30603852233983</v>
      </c>
      <c r="H52" s="13">
        <v>17342.841306146551</v>
      </c>
      <c r="I52" s="13">
        <v>6051.566993457117</v>
      </c>
      <c r="J52" s="13">
        <v>1600.0252565228673</v>
      </c>
      <c r="K52" s="13">
        <v>0</v>
      </c>
      <c r="L52" s="13">
        <v>0</v>
      </c>
      <c r="M52" s="13">
        <v>0</v>
      </c>
      <c r="N52" s="13">
        <v>0</v>
      </c>
      <c r="O52" s="13">
        <v>22979.458969545307</v>
      </c>
      <c r="P52" s="13">
        <f t="shared" si="6"/>
        <v>47973.892525671836</v>
      </c>
      <c r="Q52" s="14">
        <f t="shared" si="19"/>
        <v>0.1872507939647538</v>
      </c>
      <c r="R52" s="19">
        <f>P52/$B$46</f>
        <v>3.4538439543320254</v>
      </c>
      <c r="S52" s="13">
        <v>555.31454057585302</v>
      </c>
      <c r="T52" s="13">
        <v>52270.277987276255</v>
      </c>
      <c r="U52" s="13">
        <v>9064.7627803342075</v>
      </c>
      <c r="V52" s="13">
        <v>14736.794896636638</v>
      </c>
      <c r="W52" s="13">
        <v>515.32918020717193</v>
      </c>
      <c r="X52" s="13">
        <v>2.0379446910044452</v>
      </c>
      <c r="Y52" s="13">
        <v>63.135270444001854</v>
      </c>
      <c r="Z52" s="13">
        <v>0</v>
      </c>
      <c r="AA52" s="13">
        <v>88976.552969382159</v>
      </c>
      <c r="AB52" s="13">
        <f t="shared" si="7"/>
        <v>165628.89102897147</v>
      </c>
      <c r="AC52" s="14">
        <f t="shared" si="20"/>
        <v>0.64647956869625034</v>
      </c>
      <c r="AD52" s="19">
        <f>AB52/$B$46</f>
        <v>11.924326207989306</v>
      </c>
      <c r="AE52" s="13">
        <v>92.358527339027162</v>
      </c>
      <c r="AF52" s="13">
        <v>6505.6411425915203</v>
      </c>
      <c r="AG52" s="13">
        <v>1302.0974685619722</v>
      </c>
      <c r="AH52" s="13">
        <v>3728.6736785940038</v>
      </c>
      <c r="AI52" s="13">
        <v>190.91125661760699</v>
      </c>
      <c r="AJ52" s="13">
        <v>0</v>
      </c>
      <c r="AK52" s="13">
        <v>0</v>
      </c>
      <c r="AL52" s="13">
        <v>0</v>
      </c>
      <c r="AM52" s="13">
        <v>3698.763144486255</v>
      </c>
      <c r="AN52" s="13">
        <f t="shared" si="8"/>
        <v>15426.086690851356</v>
      </c>
      <c r="AO52" s="14">
        <f t="shared" si="21"/>
        <v>6.0210811100752687E-2</v>
      </c>
      <c r="AP52" s="15">
        <f>AN52/$B$46</f>
        <v>1.1105893945897305</v>
      </c>
    </row>
    <row r="53" spans="1:42">
      <c r="A53" s="20" t="s">
        <v>34</v>
      </c>
      <c r="B53" s="13"/>
      <c r="C53" s="17">
        <f t="shared" si="22"/>
        <v>1.9562567829509858</v>
      </c>
      <c r="D53" s="13">
        <v>67.318374531928328</v>
      </c>
      <c r="E53" s="13">
        <f t="shared" si="4"/>
        <v>27172.406715189194</v>
      </c>
      <c r="F53" s="18">
        <f t="shared" si="23"/>
        <v>0.10605882623824323</v>
      </c>
      <c r="G53" s="13">
        <v>24.091366823379566</v>
      </c>
      <c r="H53" s="13">
        <v>2043.9334314388366</v>
      </c>
      <c r="I53" s="13">
        <v>5150.5611274333223</v>
      </c>
      <c r="J53" s="13">
        <v>209.81642964076408</v>
      </c>
      <c r="K53" s="13">
        <v>0</v>
      </c>
      <c r="L53" s="13">
        <v>0</v>
      </c>
      <c r="M53" s="13">
        <v>0</v>
      </c>
      <c r="N53" s="13">
        <v>0</v>
      </c>
      <c r="O53" s="13">
        <v>6355.0444003294542</v>
      </c>
      <c r="P53" s="13">
        <f t="shared" si="6"/>
        <v>13759.355388842378</v>
      </c>
      <c r="Q53" s="14">
        <f t="shared" si="19"/>
        <v>5.3705256867060278E-2</v>
      </c>
      <c r="R53" s="19">
        <f>P53/$B$46</f>
        <v>0.99059434044941519</v>
      </c>
      <c r="S53" s="13">
        <v>26.583280390849726</v>
      </c>
      <c r="T53" s="13">
        <v>3640.9797599538147</v>
      </c>
      <c r="U53" s="13">
        <v>2190.7424784314621</v>
      </c>
      <c r="V53" s="13">
        <v>2026.0941532406584</v>
      </c>
      <c r="W53" s="13">
        <v>135.10088194857332</v>
      </c>
      <c r="X53" s="13">
        <v>0</v>
      </c>
      <c r="Y53" s="13">
        <v>0</v>
      </c>
      <c r="Z53" s="13">
        <v>0</v>
      </c>
      <c r="AA53" s="13">
        <v>2130.3737773215107</v>
      </c>
      <c r="AB53" s="13">
        <f t="shared" si="7"/>
        <v>10123.291050896019</v>
      </c>
      <c r="AC53" s="14">
        <f t="shared" si="20"/>
        <v>3.9513039009752948E-2</v>
      </c>
      <c r="AD53" s="19">
        <f>AB53/$B$46</f>
        <v>0.72881865017249958</v>
      </c>
      <c r="AE53" s="13">
        <v>16.643727317699032</v>
      </c>
      <c r="AF53" s="13">
        <v>101.70039279036534</v>
      </c>
      <c r="AG53" s="13">
        <v>381.36675536835435</v>
      </c>
      <c r="AH53" s="13">
        <v>2798.5942413359799</v>
      </c>
      <c r="AI53" s="13">
        <v>8.0988859560975861</v>
      </c>
      <c r="AJ53" s="13">
        <v>0</v>
      </c>
      <c r="AK53" s="13">
        <v>0</v>
      </c>
      <c r="AL53" s="13">
        <v>0</v>
      </c>
      <c r="AM53" s="13">
        <v>0</v>
      </c>
      <c r="AN53" s="13">
        <f t="shared" si="8"/>
        <v>3289.7602754507971</v>
      </c>
      <c r="AO53" s="14">
        <f t="shared" si="21"/>
        <v>1.284053036143E-2</v>
      </c>
      <c r="AP53" s="15">
        <f>AN53/$B$46</f>
        <v>0.23684379232907107</v>
      </c>
    </row>
    <row r="54" spans="1:42">
      <c r="A54" s="21" t="s">
        <v>37</v>
      </c>
      <c r="B54" s="22"/>
      <c r="C54" s="23">
        <f t="shared" si="22"/>
        <v>18.445016339862047</v>
      </c>
      <c r="D54" s="22">
        <v>838.29748096914841</v>
      </c>
      <c r="E54" s="22">
        <f t="shared" si="4"/>
        <v>256201.27696068384</v>
      </c>
      <c r="F54" s="24">
        <f t="shared" si="23"/>
        <v>1</v>
      </c>
      <c r="G54" s="22">
        <v>147.39740534571939</v>
      </c>
      <c r="H54" s="22">
        <v>19386.774737585387</v>
      </c>
      <c r="I54" s="22">
        <v>11202.12812089044</v>
      </c>
      <c r="J54" s="22">
        <v>1809.8416861636313</v>
      </c>
      <c r="K54" s="22">
        <v>0</v>
      </c>
      <c r="L54" s="22">
        <v>0</v>
      </c>
      <c r="M54" s="22">
        <v>0</v>
      </c>
      <c r="N54" s="22">
        <v>0</v>
      </c>
      <c r="O54" s="22">
        <v>29334.503369874761</v>
      </c>
      <c r="P54" s="22">
        <f t="shared" si="6"/>
        <v>61733.247914514221</v>
      </c>
      <c r="Q54" s="25">
        <f t="shared" si="19"/>
        <v>0.24095605083181412</v>
      </c>
      <c r="R54" s="26">
        <f>P54/$B$46</f>
        <v>4.4444382947814418</v>
      </c>
      <c r="S54" s="22">
        <v>581.89782096670274</v>
      </c>
      <c r="T54" s="22">
        <v>55911.257747230069</v>
      </c>
      <c r="U54" s="22">
        <v>11255.50525876567</v>
      </c>
      <c r="V54" s="22">
        <v>16762.889049877296</v>
      </c>
      <c r="W54" s="22">
        <v>650.43006215574519</v>
      </c>
      <c r="X54" s="22">
        <v>2.0379446910044452</v>
      </c>
      <c r="Y54" s="22">
        <v>63.135270444001854</v>
      </c>
      <c r="Z54" s="22">
        <v>0</v>
      </c>
      <c r="AA54" s="22">
        <v>91106.92674670367</v>
      </c>
      <c r="AB54" s="22">
        <f t="shared" si="7"/>
        <v>175752.18207986746</v>
      </c>
      <c r="AC54" s="25">
        <f t="shared" si="20"/>
        <v>0.68599260770600312</v>
      </c>
      <c r="AD54" s="26">
        <f>AB54/$B$46</f>
        <v>12.653144858161804</v>
      </c>
      <c r="AE54" s="22">
        <v>109.00225465672619</v>
      </c>
      <c r="AF54" s="22">
        <v>6607.3415353818855</v>
      </c>
      <c r="AG54" s="22">
        <v>1683.4642239303266</v>
      </c>
      <c r="AH54" s="22">
        <v>6527.2679199299837</v>
      </c>
      <c r="AI54" s="22">
        <v>199.01014257370457</v>
      </c>
      <c r="AJ54" s="22">
        <v>0</v>
      </c>
      <c r="AK54" s="22">
        <v>0</v>
      </c>
      <c r="AL54" s="22">
        <v>0</v>
      </c>
      <c r="AM54" s="22">
        <v>3698.763144486255</v>
      </c>
      <c r="AN54" s="22">
        <f t="shared" si="8"/>
        <v>18715.846966302157</v>
      </c>
      <c r="AO54" s="25">
        <f t="shared" si="21"/>
        <v>7.3051341462182701E-2</v>
      </c>
      <c r="AP54" s="27">
        <f>AN54/$B$46</f>
        <v>1.3474331869188019</v>
      </c>
    </row>
    <row r="55" spans="1:42">
      <c r="A55" s="16" t="s">
        <v>38</v>
      </c>
      <c r="B55" s="13"/>
      <c r="C55" s="17"/>
      <c r="D55" s="13"/>
      <c r="E55" s="13"/>
      <c r="F55" s="18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4"/>
      <c r="R55" s="19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4"/>
      <c r="AD55" s="19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  <c r="AP55" s="15"/>
    </row>
    <row r="56" spans="1:42">
      <c r="A56" s="20" t="s">
        <v>33</v>
      </c>
      <c r="B56" s="13"/>
      <c r="C56" s="17">
        <f t="shared" si="22"/>
        <v>0</v>
      </c>
      <c r="D56" s="13">
        <v>0</v>
      </c>
      <c r="E56" s="13">
        <f t="shared" si="4"/>
        <v>0</v>
      </c>
      <c r="F56" s="18">
        <f t="shared" si="23"/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f t="shared" si="6"/>
        <v>0</v>
      </c>
      <c r="Q56" s="14">
        <f t="shared" si="19"/>
        <v>0</v>
      </c>
      <c r="R56" s="19">
        <f>P56/$B$46</f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f t="shared" si="7"/>
        <v>0</v>
      </c>
      <c r="AC56" s="14">
        <f t="shared" si="20"/>
        <v>0</v>
      </c>
      <c r="AD56" s="19">
        <f>AB56/$B$46</f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f t="shared" si="8"/>
        <v>0</v>
      </c>
      <c r="AO56" s="14">
        <f t="shared" si="21"/>
        <v>0</v>
      </c>
      <c r="AP56" s="15">
        <f>AN56/$B$46</f>
        <v>0</v>
      </c>
    </row>
    <row r="57" spans="1:42">
      <c r="A57" s="20" t="s">
        <v>34</v>
      </c>
      <c r="B57" s="13"/>
      <c r="C57" s="17">
        <f t="shared" si="22"/>
        <v>0</v>
      </c>
      <c r="D57" s="13">
        <v>0</v>
      </c>
      <c r="E57" s="13">
        <f t="shared" si="4"/>
        <v>0</v>
      </c>
      <c r="F57" s="18">
        <f t="shared" si="23"/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f t="shared" si="6"/>
        <v>0</v>
      </c>
      <c r="Q57" s="14">
        <f t="shared" si="19"/>
        <v>0</v>
      </c>
      <c r="R57" s="19">
        <f>P57/$B$46</f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f t="shared" si="7"/>
        <v>0</v>
      </c>
      <c r="AC57" s="14">
        <f t="shared" si="20"/>
        <v>0</v>
      </c>
      <c r="AD57" s="19">
        <f>AB57/$B$46</f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f t="shared" si="8"/>
        <v>0</v>
      </c>
      <c r="AO57" s="14">
        <f t="shared" si="21"/>
        <v>0</v>
      </c>
      <c r="AP57" s="15">
        <f>AN57/$B$46</f>
        <v>0</v>
      </c>
    </row>
    <row r="58" spans="1:42">
      <c r="A58" s="21" t="s">
        <v>39</v>
      </c>
      <c r="B58" s="22"/>
      <c r="C58" s="23">
        <f t="shared" si="22"/>
        <v>0</v>
      </c>
      <c r="D58" s="22">
        <v>0</v>
      </c>
      <c r="E58" s="22">
        <f t="shared" si="4"/>
        <v>0</v>
      </c>
      <c r="F58" s="24">
        <f t="shared" si="23"/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f t="shared" si="6"/>
        <v>0</v>
      </c>
      <c r="Q58" s="25">
        <f t="shared" si="19"/>
        <v>0</v>
      </c>
      <c r="R58" s="26">
        <f>P58/$B$46</f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f t="shared" si="7"/>
        <v>0</v>
      </c>
      <c r="AC58" s="25">
        <f t="shared" si="20"/>
        <v>0</v>
      </c>
      <c r="AD58" s="26">
        <f>AB58/$B$46</f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f t="shared" si="8"/>
        <v>0</v>
      </c>
      <c r="AO58" s="25">
        <f t="shared" si="21"/>
        <v>0</v>
      </c>
      <c r="AP58" s="27">
        <f>AN58/$B$46</f>
        <v>0</v>
      </c>
    </row>
    <row r="59" spans="1:42">
      <c r="A59" s="38" t="s">
        <v>46</v>
      </c>
      <c r="B59" s="29"/>
      <c r="C59" s="30">
        <f t="shared" si="22"/>
        <v>18.445016339862047</v>
      </c>
      <c r="D59" s="29">
        <v>838.29748096914841</v>
      </c>
      <c r="E59" s="29">
        <f t="shared" si="4"/>
        <v>256201.27696068384</v>
      </c>
      <c r="F59" s="31">
        <f t="shared" si="23"/>
        <v>1</v>
      </c>
      <c r="G59" s="29">
        <v>147.39740534571939</v>
      </c>
      <c r="H59" s="29">
        <v>19386.774737585387</v>
      </c>
      <c r="I59" s="29">
        <v>11202.12812089044</v>
      </c>
      <c r="J59" s="29">
        <v>1809.8416861636313</v>
      </c>
      <c r="K59" s="29">
        <v>0</v>
      </c>
      <c r="L59" s="29">
        <v>0</v>
      </c>
      <c r="M59" s="29">
        <v>0</v>
      </c>
      <c r="N59" s="29">
        <v>0</v>
      </c>
      <c r="O59" s="29">
        <v>29334.503369874761</v>
      </c>
      <c r="P59" s="29">
        <f t="shared" si="6"/>
        <v>61733.247914514221</v>
      </c>
      <c r="Q59" s="32">
        <f t="shared" si="19"/>
        <v>0.24095605083181412</v>
      </c>
      <c r="R59" s="33">
        <f>P59/$B$46</f>
        <v>4.4444382947814418</v>
      </c>
      <c r="S59" s="29">
        <v>581.89782096670274</v>
      </c>
      <c r="T59" s="29">
        <v>55911.257747230069</v>
      </c>
      <c r="U59" s="29">
        <v>11255.50525876567</v>
      </c>
      <c r="V59" s="29">
        <v>16762.889049877296</v>
      </c>
      <c r="W59" s="29">
        <v>650.43006215574519</v>
      </c>
      <c r="X59" s="29">
        <v>2.0379446910044452</v>
      </c>
      <c r="Y59" s="29">
        <v>63.135270444001854</v>
      </c>
      <c r="Z59" s="29">
        <v>0</v>
      </c>
      <c r="AA59" s="29">
        <v>91106.92674670367</v>
      </c>
      <c r="AB59" s="29">
        <f t="shared" si="7"/>
        <v>175752.18207986746</v>
      </c>
      <c r="AC59" s="32">
        <f t="shared" si="20"/>
        <v>0.68599260770600312</v>
      </c>
      <c r="AD59" s="33">
        <f>AB59/$B$46</f>
        <v>12.653144858161804</v>
      </c>
      <c r="AE59" s="29">
        <v>109.00225465672619</v>
      </c>
      <c r="AF59" s="29">
        <v>6607.3415353818855</v>
      </c>
      <c r="AG59" s="29">
        <v>1683.4642239303266</v>
      </c>
      <c r="AH59" s="29">
        <v>6527.2679199299837</v>
      </c>
      <c r="AI59" s="29">
        <v>199.01014257370457</v>
      </c>
      <c r="AJ59" s="29">
        <v>0</v>
      </c>
      <c r="AK59" s="29">
        <v>0</v>
      </c>
      <c r="AL59" s="29">
        <v>0</v>
      </c>
      <c r="AM59" s="29">
        <v>3698.763144486255</v>
      </c>
      <c r="AN59" s="29">
        <f t="shared" si="8"/>
        <v>18715.846966302157</v>
      </c>
      <c r="AO59" s="32">
        <f t="shared" si="21"/>
        <v>7.3051341462182701E-2</v>
      </c>
      <c r="AP59" s="34">
        <f>AN59/$B$46</f>
        <v>1.3474331869188019</v>
      </c>
    </row>
    <row r="60" spans="1:42">
      <c r="A60" s="35" t="s">
        <v>47</v>
      </c>
      <c r="B60" s="8">
        <v>125484</v>
      </c>
      <c r="C60" s="9"/>
      <c r="D60" s="8"/>
      <c r="E60" s="8"/>
      <c r="F60" s="36"/>
      <c r="G60" s="8"/>
      <c r="H60" s="8"/>
      <c r="I60" s="8"/>
      <c r="J60" s="8"/>
      <c r="K60" s="8"/>
      <c r="L60" s="8"/>
      <c r="M60" s="8"/>
      <c r="N60" s="8"/>
      <c r="O60" s="8"/>
      <c r="P60" s="8"/>
      <c r="Q60" s="11"/>
      <c r="R60" s="37"/>
      <c r="S60" s="8"/>
      <c r="T60" s="8"/>
      <c r="U60" s="8"/>
      <c r="V60" s="8"/>
      <c r="W60" s="8"/>
      <c r="X60" s="8"/>
      <c r="Y60" s="8"/>
      <c r="Z60" s="8"/>
      <c r="AA60" s="8"/>
      <c r="AB60" s="8"/>
      <c r="AC60" s="11"/>
      <c r="AD60" s="37"/>
      <c r="AE60" s="8"/>
      <c r="AF60" s="8"/>
      <c r="AG60" s="8"/>
      <c r="AH60" s="8"/>
      <c r="AI60" s="8"/>
      <c r="AJ60" s="8"/>
      <c r="AK60" s="8"/>
      <c r="AL60" s="8"/>
      <c r="AM60" s="8"/>
      <c r="AN60" s="13"/>
      <c r="AO60" s="14"/>
      <c r="AP60" s="15"/>
    </row>
    <row r="61" spans="1:42">
      <c r="A61" s="16" t="s">
        <v>32</v>
      </c>
      <c r="B61" s="13"/>
      <c r="C61" s="17"/>
      <c r="D61" s="13"/>
      <c r="E61" s="13"/>
      <c r="F61" s="18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4"/>
      <c r="R61" s="19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4"/>
      <c r="AD61" s="19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  <c r="AP61" s="15"/>
    </row>
    <row r="62" spans="1:42">
      <c r="A62" s="20" t="s">
        <v>33</v>
      </c>
      <c r="B62" s="13"/>
      <c r="C62" s="17">
        <f>E62/$B$60</f>
        <v>20.089756800174253</v>
      </c>
      <c r="D62" s="13">
        <v>6937.4509108489519</v>
      </c>
      <c r="E62" s="13">
        <f t="shared" si="4"/>
        <v>2520943.0423130658</v>
      </c>
      <c r="F62" s="18">
        <f>E62/$E$73</f>
        <v>0.44558412489132743</v>
      </c>
      <c r="G62" s="13">
        <v>1153.8264943368681</v>
      </c>
      <c r="H62" s="13">
        <v>221878.55255698552</v>
      </c>
      <c r="I62" s="13">
        <v>44502.806525661741</v>
      </c>
      <c r="J62" s="13">
        <v>112527.13372919908</v>
      </c>
      <c r="K62" s="13">
        <v>41220.439005053136</v>
      </c>
      <c r="L62" s="13">
        <v>7161.5147836592814</v>
      </c>
      <c r="M62" s="13">
        <v>0</v>
      </c>
      <c r="N62" s="13">
        <v>1192.0560351422118</v>
      </c>
      <c r="O62" s="13">
        <v>45223.882446026968</v>
      </c>
      <c r="P62" s="13">
        <f t="shared" si="6"/>
        <v>473706.38508172793</v>
      </c>
      <c r="Q62" s="14">
        <f t="shared" ref="Q62:Q73" si="24">P62/$E$73</f>
        <v>8.3729002008075995E-2</v>
      </c>
      <c r="R62" s="19">
        <f>P62/$B$60</f>
        <v>3.7750341484310983</v>
      </c>
      <c r="S62" s="13">
        <v>4923.9360707223505</v>
      </c>
      <c r="T62" s="13">
        <v>812954.34735408181</v>
      </c>
      <c r="U62" s="13">
        <v>169193.46620138187</v>
      </c>
      <c r="V62" s="13">
        <v>468468.31769364502</v>
      </c>
      <c r="W62" s="13">
        <v>151208.19811689603</v>
      </c>
      <c r="X62" s="13">
        <v>23866.752923789241</v>
      </c>
      <c r="Y62" s="13">
        <v>0</v>
      </c>
      <c r="Z62" s="13">
        <v>8712.8665089771475</v>
      </c>
      <c r="AA62" s="13">
        <v>145538.55777379047</v>
      </c>
      <c r="AB62" s="13">
        <f t="shared" si="7"/>
        <v>1779942.5065725618</v>
      </c>
      <c r="AC62" s="14">
        <f t="shared" ref="AC62:AC73" si="25">AB62/$E$73</f>
        <v>0.31461009266607504</v>
      </c>
      <c r="AD62" s="19">
        <f>AB62/$B$60</f>
        <v>14.18461721472508</v>
      </c>
      <c r="AE62" s="13">
        <v>859.68834578973406</v>
      </c>
      <c r="AF62" s="13">
        <v>139771.3919028856</v>
      </c>
      <c r="AG62" s="13">
        <v>16288.40438982084</v>
      </c>
      <c r="AH62" s="13">
        <v>63309.484258101111</v>
      </c>
      <c r="AI62" s="13">
        <v>30168.089979067019</v>
      </c>
      <c r="AJ62" s="13">
        <v>1206.201244231738</v>
      </c>
      <c r="AK62" s="13">
        <v>0</v>
      </c>
      <c r="AL62" s="13">
        <v>1026.0904274288562</v>
      </c>
      <c r="AM62" s="13">
        <v>15524.488457240794</v>
      </c>
      <c r="AN62" s="13">
        <f t="shared" si="8"/>
        <v>267294.15065877599</v>
      </c>
      <c r="AO62" s="14">
        <f t="shared" ref="AO62:AO73" si="26">AN62/$E$73</f>
        <v>4.7245030217176368E-2</v>
      </c>
      <c r="AP62" s="15">
        <f>AN62/$B$60</f>
        <v>2.1301054370180741</v>
      </c>
    </row>
    <row r="63" spans="1:42">
      <c r="A63" s="20" t="s">
        <v>34</v>
      </c>
      <c r="B63" s="13"/>
      <c r="C63" s="17">
        <f t="shared" ref="C63:C73" si="27">E63/$B$60</f>
        <v>24.855470013147528</v>
      </c>
      <c r="D63" s="13">
        <v>4462.83046144536</v>
      </c>
      <c r="E63" s="13">
        <f t="shared" si="4"/>
        <v>3118963.7991298046</v>
      </c>
      <c r="F63" s="18">
        <f t="shared" ref="F63:F73" si="28">E63/$E$73</f>
        <v>0.5512860590962908</v>
      </c>
      <c r="G63" s="13">
        <v>397.24536749451829</v>
      </c>
      <c r="H63" s="13">
        <v>50117.032979968339</v>
      </c>
      <c r="I63" s="13">
        <v>11359.289908243587</v>
      </c>
      <c r="J63" s="13">
        <v>98144.977752613326</v>
      </c>
      <c r="K63" s="13">
        <v>91145.581974037865</v>
      </c>
      <c r="L63" s="13">
        <v>779.98905355188913</v>
      </c>
      <c r="M63" s="13">
        <v>0</v>
      </c>
      <c r="N63" s="13">
        <v>20454.252029287833</v>
      </c>
      <c r="O63" s="13">
        <v>2670.4139269802981</v>
      </c>
      <c r="P63" s="13">
        <f t="shared" si="6"/>
        <v>274671.53762468311</v>
      </c>
      <c r="Q63" s="14">
        <f t="shared" si="24"/>
        <v>4.8549005142437762E-2</v>
      </c>
      <c r="R63" s="19">
        <f>P63/$B$60</f>
        <v>2.1888968922307477</v>
      </c>
      <c r="S63" s="13">
        <v>2903.7760122511813</v>
      </c>
      <c r="T63" s="13">
        <v>396714.29950659297</v>
      </c>
      <c r="U63" s="13">
        <v>129579.01150851906</v>
      </c>
      <c r="V63" s="13">
        <v>759947.66402906878</v>
      </c>
      <c r="W63" s="13">
        <v>626335.65983965853</v>
      </c>
      <c r="X63" s="13">
        <v>2750.2683705542454</v>
      </c>
      <c r="Y63" s="13">
        <v>0</v>
      </c>
      <c r="Z63" s="13">
        <v>109453.74711016302</v>
      </c>
      <c r="AA63" s="13">
        <v>9927.2924444889595</v>
      </c>
      <c r="AB63" s="13">
        <f t="shared" si="7"/>
        <v>2034707.9428090458</v>
      </c>
      <c r="AC63" s="14">
        <f t="shared" si="25"/>
        <v>0.35964063562266335</v>
      </c>
      <c r="AD63" s="19">
        <f>AB63/$B$60</f>
        <v>16.214879528936326</v>
      </c>
      <c r="AE63" s="13">
        <v>1161.8090816996603</v>
      </c>
      <c r="AF63" s="13">
        <v>155101.91032552376</v>
      </c>
      <c r="AG63" s="13">
        <v>121551.96973957271</v>
      </c>
      <c r="AH63" s="13">
        <v>316026.77806435089</v>
      </c>
      <c r="AI63" s="13">
        <v>174583.3979282174</v>
      </c>
      <c r="AJ63" s="13">
        <v>983.44414239219475</v>
      </c>
      <c r="AK63" s="13">
        <v>0</v>
      </c>
      <c r="AL63" s="13">
        <v>39658.664743844951</v>
      </c>
      <c r="AM63" s="13">
        <v>1678.1537521736784</v>
      </c>
      <c r="AN63" s="13">
        <f t="shared" si="8"/>
        <v>809584.31869607558</v>
      </c>
      <c r="AO63" s="14">
        <f t="shared" si="26"/>
        <v>0.14309641833118963</v>
      </c>
      <c r="AP63" s="15">
        <f>AN63/$B$60</f>
        <v>6.4516935919804563</v>
      </c>
    </row>
    <row r="64" spans="1:42">
      <c r="A64" s="21" t="s">
        <v>35</v>
      </c>
      <c r="B64" s="22"/>
      <c r="C64" s="23">
        <f t="shared" si="27"/>
        <v>44.945226813321767</v>
      </c>
      <c r="D64" s="22">
        <v>11400.281372294312</v>
      </c>
      <c r="E64" s="22">
        <f t="shared" si="4"/>
        <v>5639906.841442869</v>
      </c>
      <c r="F64" s="24">
        <f t="shared" si="28"/>
        <v>0.99687018398761795</v>
      </c>
      <c r="G64" s="22">
        <v>1551.0718618313863</v>
      </c>
      <c r="H64" s="22">
        <v>271995.58553695388</v>
      </c>
      <c r="I64" s="22">
        <v>55862.096433905332</v>
      </c>
      <c r="J64" s="22">
        <v>210672.1114818124</v>
      </c>
      <c r="K64" s="22">
        <v>132366.020979091</v>
      </c>
      <c r="L64" s="22">
        <v>7941.5038372111703</v>
      </c>
      <c r="M64" s="22">
        <v>0</v>
      </c>
      <c r="N64" s="22">
        <v>21646.308064430043</v>
      </c>
      <c r="O64" s="22">
        <v>47894.296373007266</v>
      </c>
      <c r="P64" s="22">
        <f t="shared" si="6"/>
        <v>748377.92270641099</v>
      </c>
      <c r="Q64" s="25">
        <f t="shared" si="24"/>
        <v>0.13227800715051374</v>
      </c>
      <c r="R64" s="26">
        <f>P64/$B$60</f>
        <v>5.9639310406618451</v>
      </c>
      <c r="S64" s="22">
        <v>7827.7120829735322</v>
      </c>
      <c r="T64" s="22">
        <v>1209668.6468606747</v>
      </c>
      <c r="U64" s="22">
        <v>298772.47770990094</v>
      </c>
      <c r="V64" s="22">
        <v>1228415.9817227139</v>
      </c>
      <c r="W64" s="22">
        <v>777543.85795655451</v>
      </c>
      <c r="X64" s="22">
        <v>26617.021294343485</v>
      </c>
      <c r="Y64" s="22">
        <v>0</v>
      </c>
      <c r="Z64" s="22">
        <v>118166.61361914017</v>
      </c>
      <c r="AA64" s="22">
        <v>155465.85021827943</v>
      </c>
      <c r="AB64" s="22">
        <f t="shared" si="7"/>
        <v>3814650.4493816067</v>
      </c>
      <c r="AC64" s="25">
        <f t="shared" si="25"/>
        <v>0.67425072828873822</v>
      </c>
      <c r="AD64" s="26">
        <f>AB64/$B$60</f>
        <v>30.399496743661395</v>
      </c>
      <c r="AE64" s="22">
        <v>2021.4974274893943</v>
      </c>
      <c r="AF64" s="22">
        <v>294873.30222840933</v>
      </c>
      <c r="AG64" s="22">
        <v>137840.37412939355</v>
      </c>
      <c r="AH64" s="22">
        <v>379336.26232245198</v>
      </c>
      <c r="AI64" s="22">
        <v>204751.48790728441</v>
      </c>
      <c r="AJ64" s="22">
        <v>2189.6453866239326</v>
      </c>
      <c r="AK64" s="22">
        <v>0</v>
      </c>
      <c r="AL64" s="22">
        <v>40684.755171273806</v>
      </c>
      <c r="AM64" s="22">
        <v>17202.642209414473</v>
      </c>
      <c r="AN64" s="22">
        <f t="shared" si="8"/>
        <v>1076878.4693548514</v>
      </c>
      <c r="AO64" s="25">
        <f t="shared" si="26"/>
        <v>0.19034144854836596</v>
      </c>
      <c r="AP64" s="27">
        <f>AN64/$B$60</f>
        <v>8.5817990289985282</v>
      </c>
    </row>
    <row r="65" spans="1:42">
      <c r="A65" s="16" t="s">
        <v>36</v>
      </c>
      <c r="B65" s="13"/>
      <c r="C65" s="17"/>
      <c r="D65" s="13"/>
      <c r="E65" s="13"/>
      <c r="F65" s="18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4"/>
      <c r="R65" s="19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4"/>
      <c r="AD65" s="19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  <c r="AP65" s="15"/>
    </row>
    <row r="66" spans="1:42">
      <c r="A66" s="20" t="s">
        <v>33</v>
      </c>
      <c r="B66" s="13"/>
      <c r="C66" s="17">
        <f t="shared" si="27"/>
        <v>4.524649910552122E-4</v>
      </c>
      <c r="D66" s="13">
        <v>0.20071663840030912</v>
      </c>
      <c r="E66" s="13">
        <f t="shared" si="4"/>
        <v>56.777116937572245</v>
      </c>
      <c r="F66" s="18">
        <f t="shared" si="28"/>
        <v>1.0035523032391826E-5</v>
      </c>
      <c r="G66" s="13">
        <v>0.13680625740041841</v>
      </c>
      <c r="H66" s="13">
        <v>0</v>
      </c>
      <c r="I66" s="13">
        <v>0</v>
      </c>
      <c r="J66" s="13">
        <v>9.60626178214258</v>
      </c>
      <c r="K66" s="13">
        <v>29.092397861228577</v>
      </c>
      <c r="L66" s="13">
        <v>0</v>
      </c>
      <c r="M66" s="13">
        <v>0</v>
      </c>
      <c r="N66" s="13">
        <v>0</v>
      </c>
      <c r="O66" s="13">
        <v>0</v>
      </c>
      <c r="P66" s="13">
        <f t="shared" si="6"/>
        <v>38.698659643371158</v>
      </c>
      <c r="Q66" s="14">
        <f t="shared" si="24"/>
        <v>6.8401023356074154E-6</v>
      </c>
      <c r="R66" s="19">
        <f>P66/$B$60</f>
        <v>3.0839517104468427E-4</v>
      </c>
      <c r="S66" s="13">
        <v>6.3910380999890715E-2</v>
      </c>
      <c r="T66" s="13">
        <v>0</v>
      </c>
      <c r="U66" s="13">
        <v>0</v>
      </c>
      <c r="V66" s="13">
        <v>4.4876591330503262</v>
      </c>
      <c r="W66" s="13">
        <v>13.59079816115076</v>
      </c>
      <c r="X66" s="13">
        <v>0</v>
      </c>
      <c r="Y66" s="13">
        <v>0</v>
      </c>
      <c r="Z66" s="13">
        <v>0</v>
      </c>
      <c r="AA66" s="13">
        <v>0</v>
      </c>
      <c r="AB66" s="13">
        <f t="shared" si="7"/>
        <v>18.078457294201087</v>
      </c>
      <c r="AC66" s="14">
        <f t="shared" si="25"/>
        <v>3.1954206967844093E-6</v>
      </c>
      <c r="AD66" s="19">
        <f>AB66/$B$60</f>
        <v>1.4406982001052794E-4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f t="shared" si="8"/>
        <v>0</v>
      </c>
      <c r="AO66" s="14">
        <f t="shared" si="26"/>
        <v>0</v>
      </c>
      <c r="AP66" s="15">
        <f>AN66/$B$60</f>
        <v>0</v>
      </c>
    </row>
    <row r="67" spans="1:42">
      <c r="A67" s="20" t="s">
        <v>34</v>
      </c>
      <c r="B67" s="13"/>
      <c r="C67" s="17">
        <f t="shared" si="27"/>
        <v>0.14065947999437611</v>
      </c>
      <c r="D67" s="13">
        <v>26.094985542802238</v>
      </c>
      <c r="E67" s="13">
        <f t="shared" si="4"/>
        <v>17650.514187614292</v>
      </c>
      <c r="F67" s="18">
        <f t="shared" si="28"/>
        <v>3.1197804893496584E-3</v>
      </c>
      <c r="G67" s="13">
        <v>4.4396022549503025</v>
      </c>
      <c r="H67" s="13">
        <v>0</v>
      </c>
      <c r="I67" s="13">
        <v>120.43187240067385</v>
      </c>
      <c r="J67" s="13">
        <v>1183.7437972042719</v>
      </c>
      <c r="K67" s="13">
        <v>987.73711923393614</v>
      </c>
      <c r="L67" s="13">
        <v>0</v>
      </c>
      <c r="M67" s="13">
        <v>0</v>
      </c>
      <c r="N67" s="13">
        <v>238.77450878023328</v>
      </c>
      <c r="O67" s="13">
        <v>0</v>
      </c>
      <c r="P67" s="13">
        <f t="shared" si="6"/>
        <v>2530.6872976191153</v>
      </c>
      <c r="Q67" s="14">
        <f t="shared" si="24"/>
        <v>4.473064507830222E-4</v>
      </c>
      <c r="R67" s="19">
        <f>P67/$B$60</f>
        <v>2.0167410168779407E-2</v>
      </c>
      <c r="S67" s="13">
        <v>17.353916828901685</v>
      </c>
      <c r="T67" s="13">
        <v>0</v>
      </c>
      <c r="U67" s="13">
        <v>80.423788593291164</v>
      </c>
      <c r="V67" s="13">
        <v>4418.67437468561</v>
      </c>
      <c r="W67" s="13">
        <v>5923.3583725842809</v>
      </c>
      <c r="X67" s="13">
        <v>0</v>
      </c>
      <c r="Y67" s="13">
        <v>0</v>
      </c>
      <c r="Z67" s="13">
        <v>2027.0563074532818</v>
      </c>
      <c r="AA67" s="13">
        <v>0</v>
      </c>
      <c r="AB67" s="13">
        <f t="shared" si="7"/>
        <v>12449.512843316463</v>
      </c>
      <c r="AC67" s="14">
        <f t="shared" si="25"/>
        <v>2.2004881476904107E-3</v>
      </c>
      <c r="AD67" s="19">
        <f>AB67/$B$60</f>
        <v>9.9211954060409793E-2</v>
      </c>
      <c r="AE67" s="13">
        <v>4.3014664589502525</v>
      </c>
      <c r="AF67" s="13">
        <v>0</v>
      </c>
      <c r="AG67" s="13">
        <v>2.1960519529681419</v>
      </c>
      <c r="AH67" s="13">
        <v>1168.8189072883895</v>
      </c>
      <c r="AI67" s="13">
        <v>1077.5387210753936</v>
      </c>
      <c r="AJ67" s="13">
        <v>0</v>
      </c>
      <c r="AK67" s="13">
        <v>0</v>
      </c>
      <c r="AL67" s="13">
        <v>421.76036636196272</v>
      </c>
      <c r="AM67" s="13">
        <v>0</v>
      </c>
      <c r="AN67" s="13">
        <f t="shared" si="8"/>
        <v>2670.3140466787145</v>
      </c>
      <c r="AO67" s="14">
        <f t="shared" si="26"/>
        <v>4.7198589087622534E-4</v>
      </c>
      <c r="AP67" s="15">
        <f>AN67/$B$60</f>
        <v>2.1280115765186913E-2</v>
      </c>
    </row>
    <row r="68" spans="1:42">
      <c r="A68" s="21" t="s">
        <v>37</v>
      </c>
      <c r="B68" s="22"/>
      <c r="C68" s="23">
        <f t="shared" si="27"/>
        <v>0.14111194498543134</v>
      </c>
      <c r="D68" s="22">
        <v>26.295702181202547</v>
      </c>
      <c r="E68" s="22">
        <f t="shared" si="4"/>
        <v>17707.291304551865</v>
      </c>
      <c r="F68" s="24">
        <f t="shared" si="28"/>
        <v>3.1298160123820504E-3</v>
      </c>
      <c r="G68" s="22">
        <v>4.5764085123507208</v>
      </c>
      <c r="H68" s="22">
        <v>0</v>
      </c>
      <c r="I68" s="22">
        <v>120.43187240067385</v>
      </c>
      <c r="J68" s="22">
        <v>1193.3500589864145</v>
      </c>
      <c r="K68" s="22">
        <v>1016.8295170951648</v>
      </c>
      <c r="L68" s="22">
        <v>0</v>
      </c>
      <c r="M68" s="22">
        <v>0</v>
      </c>
      <c r="N68" s="22">
        <v>238.77450878023328</v>
      </c>
      <c r="O68" s="22">
        <v>0</v>
      </c>
      <c r="P68" s="22">
        <f t="shared" si="6"/>
        <v>2569.3859572624865</v>
      </c>
      <c r="Q68" s="25">
        <f t="shared" si="24"/>
        <v>4.5414655311862967E-4</v>
      </c>
      <c r="R68" s="26">
        <f>P68/$B$60</f>
        <v>2.0475805339824092E-2</v>
      </c>
      <c r="S68" s="22">
        <v>17.417827209901574</v>
      </c>
      <c r="T68" s="22">
        <v>0</v>
      </c>
      <c r="U68" s="22">
        <v>80.423788593291164</v>
      </c>
      <c r="V68" s="22">
        <v>4423.1620338186603</v>
      </c>
      <c r="W68" s="22">
        <v>5936.9491707454317</v>
      </c>
      <c r="X68" s="22">
        <v>0</v>
      </c>
      <c r="Y68" s="22">
        <v>0</v>
      </c>
      <c r="Z68" s="22">
        <v>2027.0563074532818</v>
      </c>
      <c r="AA68" s="22">
        <v>0</v>
      </c>
      <c r="AB68" s="22">
        <f t="shared" si="7"/>
        <v>12467.591300610666</v>
      </c>
      <c r="AC68" s="25">
        <f t="shared" si="25"/>
        <v>2.2036835683871955E-3</v>
      </c>
      <c r="AD68" s="26">
        <f>AB68/$B$60</f>
        <v>9.9356023880420336E-2</v>
      </c>
      <c r="AE68" s="22">
        <v>4.3014664589502525</v>
      </c>
      <c r="AF68" s="22">
        <v>0</v>
      </c>
      <c r="AG68" s="22">
        <v>2.1960519529681419</v>
      </c>
      <c r="AH68" s="22">
        <v>1168.8189072883895</v>
      </c>
      <c r="AI68" s="22">
        <v>1077.5387210753936</v>
      </c>
      <c r="AJ68" s="22">
        <v>0</v>
      </c>
      <c r="AK68" s="22">
        <v>0</v>
      </c>
      <c r="AL68" s="22">
        <v>421.76036636196272</v>
      </c>
      <c r="AM68" s="22">
        <v>0</v>
      </c>
      <c r="AN68" s="22">
        <f t="shared" si="8"/>
        <v>2670.3140466787145</v>
      </c>
      <c r="AO68" s="25">
        <f t="shared" si="26"/>
        <v>4.7198589087622534E-4</v>
      </c>
      <c r="AP68" s="27">
        <f>AN68/$B$60</f>
        <v>2.1280115765186913E-2</v>
      </c>
    </row>
    <row r="69" spans="1:42">
      <c r="A69" s="16" t="s">
        <v>38</v>
      </c>
      <c r="B69" s="13"/>
      <c r="C69" s="17"/>
      <c r="D69" s="13"/>
      <c r="E69" s="13"/>
      <c r="F69" s="18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4"/>
      <c r="R69" s="19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4"/>
      <c r="AD69" s="19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  <c r="AP69" s="15"/>
    </row>
    <row r="70" spans="1:42">
      <c r="A70" s="20" t="s">
        <v>33</v>
      </c>
      <c r="B70" s="13"/>
      <c r="C70" s="17">
        <f t="shared" si="27"/>
        <v>0</v>
      </c>
      <c r="D70" s="13">
        <v>0</v>
      </c>
      <c r="E70" s="13">
        <f t="shared" si="4"/>
        <v>0</v>
      </c>
      <c r="F70" s="18">
        <f t="shared" si="28"/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f t="shared" si="6"/>
        <v>0</v>
      </c>
      <c r="Q70" s="14">
        <f t="shared" si="24"/>
        <v>0</v>
      </c>
      <c r="R70" s="19">
        <f>P70/$B$60</f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f t="shared" si="7"/>
        <v>0</v>
      </c>
      <c r="AC70" s="14">
        <f t="shared" si="25"/>
        <v>0</v>
      </c>
      <c r="AD70" s="19">
        <f>AB70/$B$60</f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f t="shared" si="8"/>
        <v>0</v>
      </c>
      <c r="AO70" s="14">
        <f t="shared" si="26"/>
        <v>0</v>
      </c>
      <c r="AP70" s="15">
        <f>AN70/$B$60</f>
        <v>0</v>
      </c>
    </row>
    <row r="71" spans="1:42">
      <c r="A71" s="20" t="s">
        <v>34</v>
      </c>
      <c r="B71" s="13"/>
      <c r="C71" s="17">
        <f t="shared" si="27"/>
        <v>0</v>
      </c>
      <c r="D71" s="13">
        <v>0</v>
      </c>
      <c r="E71" s="13">
        <f t="shared" ref="E71:E134" si="29">P71+AB71+AN71</f>
        <v>0</v>
      </c>
      <c r="F71" s="18">
        <f t="shared" si="28"/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f t="shared" ref="P71:P134" si="30">SUM(H71:O71)</f>
        <v>0</v>
      </c>
      <c r="Q71" s="14">
        <f t="shared" si="24"/>
        <v>0</v>
      </c>
      <c r="R71" s="19">
        <f>P71/$B$60</f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f t="shared" ref="AB71:AB134" si="31">SUM(T71:AA71)</f>
        <v>0</v>
      </c>
      <c r="AC71" s="14">
        <f t="shared" si="25"/>
        <v>0</v>
      </c>
      <c r="AD71" s="19">
        <f>AB71/$B$60</f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f t="shared" ref="AN71:AN134" si="32">SUM(AF71:AM71)</f>
        <v>0</v>
      </c>
      <c r="AO71" s="14">
        <f t="shared" si="26"/>
        <v>0</v>
      </c>
      <c r="AP71" s="15">
        <f>AN71/$B$60</f>
        <v>0</v>
      </c>
    </row>
    <row r="72" spans="1:42">
      <c r="A72" s="21" t="s">
        <v>39</v>
      </c>
      <c r="B72" s="22"/>
      <c r="C72" s="23">
        <f t="shared" si="27"/>
        <v>0</v>
      </c>
      <c r="D72" s="22">
        <v>0</v>
      </c>
      <c r="E72" s="22">
        <f t="shared" si="29"/>
        <v>0</v>
      </c>
      <c r="F72" s="24">
        <f t="shared" si="28"/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f t="shared" si="30"/>
        <v>0</v>
      </c>
      <c r="Q72" s="25">
        <f t="shared" si="24"/>
        <v>0</v>
      </c>
      <c r="R72" s="26">
        <f>P72/$B$60</f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f t="shared" si="31"/>
        <v>0</v>
      </c>
      <c r="AC72" s="25">
        <f t="shared" si="25"/>
        <v>0</v>
      </c>
      <c r="AD72" s="26">
        <f>AB72/$B$60</f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f t="shared" si="32"/>
        <v>0</v>
      </c>
      <c r="AO72" s="25">
        <f t="shared" si="26"/>
        <v>0</v>
      </c>
      <c r="AP72" s="27">
        <f>AN72/$B$60</f>
        <v>0</v>
      </c>
    </row>
    <row r="73" spans="1:42">
      <c r="A73" s="38" t="s">
        <v>48</v>
      </c>
      <c r="B73" s="29"/>
      <c r="C73" s="30">
        <f t="shared" si="27"/>
        <v>45.0863387583072</v>
      </c>
      <c r="D73" s="29">
        <v>11426.577074475515</v>
      </c>
      <c r="E73" s="29">
        <f t="shared" si="29"/>
        <v>5657614.132747421</v>
      </c>
      <c r="F73" s="31">
        <f t="shared" si="28"/>
        <v>1</v>
      </c>
      <c r="G73" s="29">
        <v>1555.6482703437371</v>
      </c>
      <c r="H73" s="29">
        <v>271995.58553695388</v>
      </c>
      <c r="I73" s="29">
        <v>55982.528306306005</v>
      </c>
      <c r="J73" s="29">
        <v>211865.46154079883</v>
      </c>
      <c r="K73" s="29">
        <v>133382.85049618618</v>
      </c>
      <c r="L73" s="29">
        <v>7941.5038372111703</v>
      </c>
      <c r="M73" s="29">
        <v>0</v>
      </c>
      <c r="N73" s="29">
        <v>21885.082573210275</v>
      </c>
      <c r="O73" s="29">
        <v>47894.296373007266</v>
      </c>
      <c r="P73" s="29">
        <f t="shared" si="30"/>
        <v>750947.30866367358</v>
      </c>
      <c r="Q73" s="32">
        <f t="shared" si="24"/>
        <v>0.13273215370363239</v>
      </c>
      <c r="R73" s="33">
        <f>P73/$B$60</f>
        <v>5.9844068460016704</v>
      </c>
      <c r="S73" s="29">
        <v>7845.1299101834338</v>
      </c>
      <c r="T73" s="29">
        <v>1209668.6468606747</v>
      </c>
      <c r="U73" s="29">
        <v>298852.9014984942</v>
      </c>
      <c r="V73" s="29">
        <v>1232839.1437565326</v>
      </c>
      <c r="W73" s="29">
        <v>783480.80712729995</v>
      </c>
      <c r="X73" s="29">
        <v>26617.021294343485</v>
      </c>
      <c r="Y73" s="29">
        <v>0</v>
      </c>
      <c r="Z73" s="29">
        <v>120193.66992659346</v>
      </c>
      <c r="AA73" s="29">
        <v>155465.85021827943</v>
      </c>
      <c r="AB73" s="29">
        <f t="shared" si="31"/>
        <v>3827118.0406822176</v>
      </c>
      <c r="AC73" s="32">
        <f t="shared" si="25"/>
        <v>0.6764544118571254</v>
      </c>
      <c r="AD73" s="33">
        <f>AB73/$B$60</f>
        <v>30.49885276754182</v>
      </c>
      <c r="AE73" s="29">
        <v>2025.7988939483446</v>
      </c>
      <c r="AF73" s="29">
        <v>294873.30222840933</v>
      </c>
      <c r="AG73" s="29">
        <v>137842.57018134653</v>
      </c>
      <c r="AH73" s="29">
        <v>380505.08122974035</v>
      </c>
      <c r="AI73" s="29">
        <v>205829.0266283598</v>
      </c>
      <c r="AJ73" s="29">
        <v>2189.6453866239326</v>
      </c>
      <c r="AK73" s="29">
        <v>0</v>
      </c>
      <c r="AL73" s="29">
        <v>41106.515537635765</v>
      </c>
      <c r="AM73" s="29">
        <v>17202.642209414473</v>
      </c>
      <c r="AN73" s="29">
        <f t="shared" si="32"/>
        <v>1079548.78340153</v>
      </c>
      <c r="AO73" s="32">
        <f t="shared" si="26"/>
        <v>0.19081343443924217</v>
      </c>
      <c r="AP73" s="34">
        <f>AN73/$B$60</f>
        <v>8.6030791447637149</v>
      </c>
    </row>
    <row r="74" spans="1:42">
      <c r="A74" s="35" t="s">
        <v>49</v>
      </c>
      <c r="B74" s="8">
        <v>10001</v>
      </c>
      <c r="C74" s="9"/>
      <c r="D74" s="8"/>
      <c r="E74" s="8"/>
      <c r="F74" s="36"/>
      <c r="G74" s="8"/>
      <c r="H74" s="8"/>
      <c r="I74" s="8"/>
      <c r="J74" s="8"/>
      <c r="K74" s="8"/>
      <c r="L74" s="8"/>
      <c r="M74" s="8"/>
      <c r="N74" s="8"/>
      <c r="O74" s="8"/>
      <c r="P74" s="8"/>
      <c r="Q74" s="11"/>
      <c r="R74" s="37"/>
      <c r="S74" s="8"/>
      <c r="T74" s="8"/>
      <c r="U74" s="8"/>
      <c r="V74" s="8"/>
      <c r="W74" s="8"/>
      <c r="X74" s="8"/>
      <c r="Y74" s="8"/>
      <c r="Z74" s="8"/>
      <c r="AA74" s="8"/>
      <c r="AB74" s="8"/>
      <c r="AC74" s="11"/>
      <c r="AD74" s="37"/>
      <c r="AE74" s="8"/>
      <c r="AF74" s="8"/>
      <c r="AG74" s="8"/>
      <c r="AH74" s="8"/>
      <c r="AI74" s="8"/>
      <c r="AJ74" s="8"/>
      <c r="AK74" s="8"/>
      <c r="AL74" s="8"/>
      <c r="AM74" s="8"/>
      <c r="AN74" s="13"/>
      <c r="AO74" s="14"/>
      <c r="AP74" s="15"/>
    </row>
    <row r="75" spans="1:42">
      <c r="A75" s="16" t="s">
        <v>32</v>
      </c>
      <c r="B75" s="13"/>
      <c r="C75" s="17"/>
      <c r="D75" s="13"/>
      <c r="E75" s="13"/>
      <c r="F75" s="18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4"/>
      <c r="R75" s="19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4"/>
      <c r="AD75" s="19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  <c r="AP75" s="15"/>
    </row>
    <row r="76" spans="1:42">
      <c r="A76" s="20" t="s">
        <v>33</v>
      </c>
      <c r="B76" s="13"/>
      <c r="C76" s="17">
        <f>E76/$B$74</f>
        <v>23.58866783022075</v>
      </c>
      <c r="D76" s="13">
        <v>605.02591855196704</v>
      </c>
      <c r="E76" s="13">
        <f t="shared" si="29"/>
        <v>235910.26697003772</v>
      </c>
      <c r="F76" s="18">
        <f>E76/$E$87</f>
        <v>1</v>
      </c>
      <c r="G76" s="13">
        <v>160.26151048852338</v>
      </c>
      <c r="H76" s="13">
        <v>20570.782932844242</v>
      </c>
      <c r="I76" s="13">
        <v>2618.2000735179518</v>
      </c>
      <c r="J76" s="13">
        <v>13199.892510718564</v>
      </c>
      <c r="K76" s="13">
        <v>0</v>
      </c>
      <c r="L76" s="13">
        <v>25.24732965163766</v>
      </c>
      <c r="M76" s="13">
        <v>0</v>
      </c>
      <c r="N76" s="13">
        <v>0</v>
      </c>
      <c r="O76" s="13">
        <v>25863.407310287825</v>
      </c>
      <c r="P76" s="13">
        <f t="shared" si="30"/>
        <v>62277.530157020221</v>
      </c>
      <c r="Q76" s="14">
        <f>P76/$E$87</f>
        <v>0.26398821448890103</v>
      </c>
      <c r="R76" s="19">
        <f>P76/$B$74</f>
        <v>6.227130302671755</v>
      </c>
      <c r="S76" s="13">
        <v>372.14814195320884</v>
      </c>
      <c r="T76" s="13">
        <v>33298.643183570544</v>
      </c>
      <c r="U76" s="13">
        <v>4136.1915124122734</v>
      </c>
      <c r="V76" s="13">
        <v>20378.505343596044</v>
      </c>
      <c r="W76" s="13">
        <v>0</v>
      </c>
      <c r="X76" s="13">
        <v>55.308197320670459</v>
      </c>
      <c r="Y76" s="13">
        <v>0</v>
      </c>
      <c r="Z76" s="13">
        <v>0</v>
      </c>
      <c r="AA76" s="13">
        <v>85170.569167754293</v>
      </c>
      <c r="AB76" s="13">
        <f t="shared" si="31"/>
        <v>143039.21740465384</v>
      </c>
      <c r="AC76" s="14">
        <f>AB76/$E$87</f>
        <v>0.60632892006697126</v>
      </c>
      <c r="AD76" s="19">
        <f>AB76/$B$74</f>
        <v>14.302491491316253</v>
      </c>
      <c r="AE76" s="13">
        <v>72.616266110234832</v>
      </c>
      <c r="AF76" s="13">
        <v>9797.0743166100656</v>
      </c>
      <c r="AG76" s="13">
        <v>962.42834808911948</v>
      </c>
      <c r="AH76" s="13">
        <v>8213.7327320312688</v>
      </c>
      <c r="AI76" s="13">
        <v>0</v>
      </c>
      <c r="AJ76" s="13">
        <v>63.938850767460231</v>
      </c>
      <c r="AK76" s="13">
        <v>0</v>
      </c>
      <c r="AL76" s="13">
        <v>0</v>
      </c>
      <c r="AM76" s="13">
        <v>11556.345160865747</v>
      </c>
      <c r="AN76" s="13">
        <f t="shared" si="32"/>
        <v>30593.51940836366</v>
      </c>
      <c r="AO76" s="14">
        <f>AN76/$E$87</f>
        <v>0.12968286544412777</v>
      </c>
      <c r="AP76" s="15">
        <f>AN76/$B$74</f>
        <v>3.0590460362327425</v>
      </c>
    </row>
    <row r="77" spans="1:42">
      <c r="A77" s="39" t="s">
        <v>34</v>
      </c>
      <c r="B77" s="13"/>
      <c r="C77" s="17">
        <v>0</v>
      </c>
      <c r="D77" s="13">
        <v>0</v>
      </c>
      <c r="E77" s="13">
        <v>0</v>
      </c>
      <c r="F77" s="18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4">
        <v>0</v>
      </c>
      <c r="R77" s="19">
        <v>0</v>
      </c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4"/>
      <c r="AD77" s="19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  <c r="AP77" s="15"/>
    </row>
    <row r="78" spans="1:42">
      <c r="A78" s="21" t="s">
        <v>35</v>
      </c>
      <c r="B78" s="22"/>
      <c r="C78" s="23">
        <f t="shared" ref="C78:C87" si="33">E78/$B$74</f>
        <v>23.58866783022075</v>
      </c>
      <c r="D78" s="22">
        <v>605.02591855196704</v>
      </c>
      <c r="E78" s="22">
        <f t="shared" si="29"/>
        <v>235910.26697003772</v>
      </c>
      <c r="F78" s="24">
        <f>E78/$E$87</f>
        <v>1</v>
      </c>
      <c r="G78" s="22">
        <v>160.26151048852338</v>
      </c>
      <c r="H78" s="22">
        <v>20570.782932844242</v>
      </c>
      <c r="I78" s="22">
        <v>2618.2000735179518</v>
      </c>
      <c r="J78" s="22">
        <v>13199.892510718564</v>
      </c>
      <c r="K78" s="22">
        <v>0</v>
      </c>
      <c r="L78" s="22">
        <v>25.24732965163766</v>
      </c>
      <c r="M78" s="22">
        <v>0</v>
      </c>
      <c r="N78" s="22">
        <v>0</v>
      </c>
      <c r="O78" s="22">
        <v>25863.407310287825</v>
      </c>
      <c r="P78" s="22">
        <f t="shared" si="30"/>
        <v>62277.530157020221</v>
      </c>
      <c r="Q78" s="25">
        <f>P78/$E$87</f>
        <v>0.26398821448890103</v>
      </c>
      <c r="R78" s="26">
        <f>P78/$B$74</f>
        <v>6.227130302671755</v>
      </c>
      <c r="S78" s="22">
        <v>372.14814195320884</v>
      </c>
      <c r="T78" s="22">
        <v>33298.643183570544</v>
      </c>
      <c r="U78" s="22">
        <v>4136.1915124122734</v>
      </c>
      <c r="V78" s="22">
        <v>20378.505343596044</v>
      </c>
      <c r="W78" s="22">
        <v>0</v>
      </c>
      <c r="X78" s="22">
        <v>55.308197320670459</v>
      </c>
      <c r="Y78" s="22">
        <v>0</v>
      </c>
      <c r="Z78" s="22">
        <v>0</v>
      </c>
      <c r="AA78" s="22">
        <v>85170.569167754293</v>
      </c>
      <c r="AB78" s="22">
        <f t="shared" si="31"/>
        <v>143039.21740465384</v>
      </c>
      <c r="AC78" s="25">
        <f>AB78/$E$87</f>
        <v>0.60632892006697126</v>
      </c>
      <c r="AD78" s="26">
        <f>AB78/$B$74</f>
        <v>14.302491491316253</v>
      </c>
      <c r="AE78" s="22">
        <v>72.616266110234832</v>
      </c>
      <c r="AF78" s="22">
        <v>9797.0743166100656</v>
      </c>
      <c r="AG78" s="22">
        <v>962.42834808911948</v>
      </c>
      <c r="AH78" s="22">
        <v>8213.7327320312688</v>
      </c>
      <c r="AI78" s="22">
        <v>0</v>
      </c>
      <c r="AJ78" s="22">
        <v>63.938850767460231</v>
      </c>
      <c r="AK78" s="22">
        <v>0</v>
      </c>
      <c r="AL78" s="22">
        <v>0</v>
      </c>
      <c r="AM78" s="22">
        <v>11556.345160865747</v>
      </c>
      <c r="AN78" s="22">
        <f t="shared" si="32"/>
        <v>30593.51940836366</v>
      </c>
      <c r="AO78" s="25">
        <f>AN78/$E$87</f>
        <v>0.12968286544412777</v>
      </c>
      <c r="AP78" s="27">
        <f>AN78/$B$74</f>
        <v>3.0590460362327425</v>
      </c>
    </row>
    <row r="79" spans="1:42">
      <c r="A79" s="16" t="s">
        <v>36</v>
      </c>
      <c r="B79" s="13"/>
      <c r="C79" s="17"/>
      <c r="D79" s="13"/>
      <c r="E79" s="13"/>
      <c r="F79" s="18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4"/>
      <c r="R79" s="19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4"/>
      <c r="AD79" s="19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  <c r="AP79" s="15"/>
    </row>
    <row r="80" spans="1:42">
      <c r="A80" s="20" t="s">
        <v>33</v>
      </c>
      <c r="B80" s="13"/>
      <c r="C80" s="17">
        <f t="shared" si="33"/>
        <v>0</v>
      </c>
      <c r="D80" s="13">
        <v>0</v>
      </c>
      <c r="E80" s="13">
        <f t="shared" si="29"/>
        <v>0</v>
      </c>
      <c r="F80" s="18">
        <f>E80/$E$87</f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f t="shared" si="30"/>
        <v>0</v>
      </c>
      <c r="Q80" s="14">
        <f>P80/$E$87</f>
        <v>0</v>
      </c>
      <c r="R80" s="19">
        <f>P80/$B$74</f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f t="shared" si="31"/>
        <v>0</v>
      </c>
      <c r="AC80" s="14">
        <f>AB80/$E$87</f>
        <v>0</v>
      </c>
      <c r="AD80" s="19">
        <f>AB80/$B$74</f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f t="shared" si="32"/>
        <v>0</v>
      </c>
      <c r="AO80" s="14">
        <f>AN80/$E$87</f>
        <v>0</v>
      </c>
      <c r="AP80" s="15">
        <f>AN80/$B$74</f>
        <v>0</v>
      </c>
    </row>
    <row r="81" spans="1:42">
      <c r="A81" s="20" t="s">
        <v>34</v>
      </c>
      <c r="B81" s="13"/>
      <c r="C81" s="17">
        <f t="shared" si="33"/>
        <v>0</v>
      </c>
      <c r="D81" s="13">
        <v>0</v>
      </c>
      <c r="E81" s="13">
        <f t="shared" si="29"/>
        <v>0</v>
      </c>
      <c r="F81" s="18">
        <f>E81/$E$87</f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f t="shared" si="30"/>
        <v>0</v>
      </c>
      <c r="Q81" s="14">
        <f>P81/$E$87</f>
        <v>0</v>
      </c>
      <c r="R81" s="19">
        <f>P81/$B$74</f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f t="shared" si="31"/>
        <v>0</v>
      </c>
      <c r="AC81" s="14">
        <f>AB81/$E$87</f>
        <v>0</v>
      </c>
      <c r="AD81" s="19">
        <f>AB81/$B$74</f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f t="shared" si="32"/>
        <v>0</v>
      </c>
      <c r="AO81" s="14">
        <f>AN81/$E$87</f>
        <v>0</v>
      </c>
      <c r="AP81" s="15">
        <f>AN81/$B$74</f>
        <v>0</v>
      </c>
    </row>
    <row r="82" spans="1:42">
      <c r="A82" s="21" t="s">
        <v>37</v>
      </c>
      <c r="B82" s="22"/>
      <c r="C82" s="23">
        <f t="shared" si="33"/>
        <v>0</v>
      </c>
      <c r="D82" s="22">
        <v>0</v>
      </c>
      <c r="E82" s="22">
        <f t="shared" si="29"/>
        <v>0</v>
      </c>
      <c r="F82" s="24">
        <f>E82/$E$87</f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f t="shared" si="30"/>
        <v>0</v>
      </c>
      <c r="Q82" s="25">
        <f>P82/$E$87</f>
        <v>0</v>
      </c>
      <c r="R82" s="26">
        <f>P82/$B$74</f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f t="shared" si="31"/>
        <v>0</v>
      </c>
      <c r="AC82" s="25">
        <f>AB82/$E$87</f>
        <v>0</v>
      </c>
      <c r="AD82" s="26">
        <f>AB82/$B$74</f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f t="shared" si="32"/>
        <v>0</v>
      </c>
      <c r="AO82" s="25">
        <f>AN82/$E$87</f>
        <v>0</v>
      </c>
      <c r="AP82" s="27">
        <f>AN82/$B$74</f>
        <v>0</v>
      </c>
    </row>
    <row r="83" spans="1:42">
      <c r="A83" s="16" t="s">
        <v>38</v>
      </c>
      <c r="B83" s="13"/>
      <c r="C83" s="17"/>
      <c r="D83" s="13"/>
      <c r="E83" s="13"/>
      <c r="F83" s="18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4"/>
      <c r="R83" s="19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4"/>
      <c r="AD83" s="19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  <c r="AP83" s="15"/>
    </row>
    <row r="84" spans="1:42">
      <c r="A84" s="20" t="s">
        <v>33</v>
      </c>
      <c r="B84" s="13"/>
      <c r="C84" s="17">
        <f t="shared" si="33"/>
        <v>0</v>
      </c>
      <c r="D84" s="13">
        <v>0</v>
      </c>
      <c r="E84" s="13">
        <f t="shared" si="29"/>
        <v>0</v>
      </c>
      <c r="F84" s="18">
        <f>E84/$E$87</f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f t="shared" si="30"/>
        <v>0</v>
      </c>
      <c r="Q84" s="14">
        <f>P84/$E$87</f>
        <v>0</v>
      </c>
      <c r="R84" s="19">
        <f>P84/$B$74</f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f t="shared" si="31"/>
        <v>0</v>
      </c>
      <c r="AC84" s="14">
        <f>AB84/$E$87</f>
        <v>0</v>
      </c>
      <c r="AD84" s="19">
        <f>AB84/$B$74</f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f t="shared" si="32"/>
        <v>0</v>
      </c>
      <c r="AO84" s="14">
        <f>AN84/$E$87</f>
        <v>0</v>
      </c>
      <c r="AP84" s="15">
        <f>AN84/$B$74</f>
        <v>0</v>
      </c>
    </row>
    <row r="85" spans="1:42">
      <c r="A85" s="20" t="s">
        <v>34</v>
      </c>
      <c r="B85" s="13"/>
      <c r="C85" s="17">
        <f t="shared" si="33"/>
        <v>0</v>
      </c>
      <c r="D85" s="13">
        <v>0</v>
      </c>
      <c r="E85" s="13">
        <f t="shared" si="29"/>
        <v>0</v>
      </c>
      <c r="F85" s="18">
        <f>E85/$E$87</f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f t="shared" si="30"/>
        <v>0</v>
      </c>
      <c r="Q85" s="14">
        <f>P85/$E$87</f>
        <v>0</v>
      </c>
      <c r="R85" s="19">
        <f>P85/$B$74</f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f t="shared" si="31"/>
        <v>0</v>
      </c>
      <c r="AC85" s="14">
        <f>AB85/$E$87</f>
        <v>0</v>
      </c>
      <c r="AD85" s="19">
        <f>AB85/$B$74</f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f t="shared" si="32"/>
        <v>0</v>
      </c>
      <c r="AO85" s="14">
        <f>AN85/$E$87</f>
        <v>0</v>
      </c>
      <c r="AP85" s="15">
        <f>AN85/$B$74</f>
        <v>0</v>
      </c>
    </row>
    <row r="86" spans="1:42">
      <c r="A86" s="21" t="s">
        <v>39</v>
      </c>
      <c r="B86" s="22"/>
      <c r="C86" s="23">
        <f t="shared" si="33"/>
        <v>0</v>
      </c>
      <c r="D86" s="22">
        <v>0</v>
      </c>
      <c r="E86" s="22">
        <f t="shared" si="29"/>
        <v>0</v>
      </c>
      <c r="F86" s="24">
        <f>E86/$E$87</f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f t="shared" si="30"/>
        <v>0</v>
      </c>
      <c r="Q86" s="25">
        <f>P86/$E$87</f>
        <v>0</v>
      </c>
      <c r="R86" s="26">
        <f>P86/$B$74</f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f t="shared" si="31"/>
        <v>0</v>
      </c>
      <c r="AC86" s="25">
        <f>AB86/$E$87</f>
        <v>0</v>
      </c>
      <c r="AD86" s="26">
        <f>AB86/$B$74</f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f t="shared" si="32"/>
        <v>0</v>
      </c>
      <c r="AO86" s="25">
        <f>AN86/$E$87</f>
        <v>0</v>
      </c>
      <c r="AP86" s="27">
        <f>AN86/$B$74</f>
        <v>0</v>
      </c>
    </row>
    <row r="87" spans="1:42">
      <c r="A87" s="38" t="s">
        <v>50</v>
      </c>
      <c r="B87" s="29"/>
      <c r="C87" s="30">
        <f t="shared" si="33"/>
        <v>23.58866783022075</v>
      </c>
      <c r="D87" s="29">
        <v>605.02591855196704</v>
      </c>
      <c r="E87" s="29">
        <f t="shared" si="29"/>
        <v>235910.26697003772</v>
      </c>
      <c r="F87" s="31">
        <f>E87/$E$87</f>
        <v>1</v>
      </c>
      <c r="G87" s="29">
        <v>160.26151048852338</v>
      </c>
      <c r="H87" s="29">
        <v>20570.782932844242</v>
      </c>
      <c r="I87" s="29">
        <v>2618.2000735179518</v>
      </c>
      <c r="J87" s="29">
        <v>13199.892510718564</v>
      </c>
      <c r="K87" s="29">
        <v>0</v>
      </c>
      <c r="L87" s="29">
        <v>25.24732965163766</v>
      </c>
      <c r="M87" s="29">
        <v>0</v>
      </c>
      <c r="N87" s="29">
        <v>0</v>
      </c>
      <c r="O87" s="29">
        <v>25863.407310287825</v>
      </c>
      <c r="P87" s="29">
        <f t="shared" si="30"/>
        <v>62277.530157020221</v>
      </c>
      <c r="Q87" s="32">
        <f>P87/$E$87</f>
        <v>0.26398821448890103</v>
      </c>
      <c r="R87" s="33">
        <f>P87/$B$74</f>
        <v>6.227130302671755</v>
      </c>
      <c r="S87" s="29">
        <v>372.14814195320884</v>
      </c>
      <c r="T87" s="29">
        <v>33298.643183570544</v>
      </c>
      <c r="U87" s="29">
        <v>4136.1915124122734</v>
      </c>
      <c r="V87" s="29">
        <v>20378.505343596044</v>
      </c>
      <c r="W87" s="29">
        <v>0</v>
      </c>
      <c r="X87" s="29">
        <v>55.308197320670459</v>
      </c>
      <c r="Y87" s="29">
        <v>0</v>
      </c>
      <c r="Z87" s="29">
        <v>0</v>
      </c>
      <c r="AA87" s="29">
        <v>85170.569167754293</v>
      </c>
      <c r="AB87" s="29">
        <f t="shared" si="31"/>
        <v>143039.21740465384</v>
      </c>
      <c r="AC87" s="32">
        <f>AB87/$E$87</f>
        <v>0.60632892006697126</v>
      </c>
      <c r="AD87" s="33">
        <f>AB87/$B$74</f>
        <v>14.302491491316253</v>
      </c>
      <c r="AE87" s="29">
        <v>72.616266110234832</v>
      </c>
      <c r="AF87" s="29">
        <v>9797.0743166100656</v>
      </c>
      <c r="AG87" s="29">
        <v>962.42834808911948</v>
      </c>
      <c r="AH87" s="29">
        <v>8213.7327320312688</v>
      </c>
      <c r="AI87" s="29">
        <v>0</v>
      </c>
      <c r="AJ87" s="29">
        <v>63.938850767460231</v>
      </c>
      <c r="AK87" s="29">
        <v>0</v>
      </c>
      <c r="AL87" s="29">
        <v>0</v>
      </c>
      <c r="AM87" s="29">
        <v>11556.345160865747</v>
      </c>
      <c r="AN87" s="29">
        <f t="shared" si="32"/>
        <v>30593.51940836366</v>
      </c>
      <c r="AO87" s="32">
        <f>AN87/$E$87</f>
        <v>0.12968286544412777</v>
      </c>
      <c r="AP87" s="34">
        <f>AN87/$B$74</f>
        <v>3.0590460362327425</v>
      </c>
    </row>
    <row r="88" spans="1:42">
      <c r="A88" s="35" t="s">
        <v>51</v>
      </c>
      <c r="B88" s="8">
        <v>4578</v>
      </c>
      <c r="C88" s="9"/>
      <c r="D88" s="8"/>
      <c r="E88" s="8"/>
      <c r="F88" s="36"/>
      <c r="G88" s="8"/>
      <c r="H88" s="8"/>
      <c r="I88" s="8"/>
      <c r="J88" s="8"/>
      <c r="K88" s="8"/>
      <c r="L88" s="8"/>
      <c r="M88" s="8"/>
      <c r="N88" s="8"/>
      <c r="O88" s="8"/>
      <c r="P88" s="8"/>
      <c r="Q88" s="11"/>
      <c r="R88" s="37"/>
      <c r="S88" s="8"/>
      <c r="T88" s="8"/>
      <c r="U88" s="8"/>
      <c r="V88" s="8"/>
      <c r="W88" s="8"/>
      <c r="X88" s="8"/>
      <c r="Y88" s="8"/>
      <c r="Z88" s="8"/>
      <c r="AA88" s="8"/>
      <c r="AB88" s="8"/>
      <c r="AC88" s="11"/>
      <c r="AD88" s="37"/>
      <c r="AE88" s="8"/>
      <c r="AF88" s="8"/>
      <c r="AG88" s="8"/>
      <c r="AH88" s="8"/>
      <c r="AI88" s="8"/>
      <c r="AJ88" s="8"/>
      <c r="AK88" s="8"/>
      <c r="AL88" s="8"/>
      <c r="AM88" s="8"/>
      <c r="AN88" s="13"/>
      <c r="AO88" s="14"/>
      <c r="AP88" s="15"/>
    </row>
    <row r="89" spans="1:42">
      <c r="A89" s="16" t="s">
        <v>32</v>
      </c>
      <c r="B89" s="13"/>
      <c r="C89" s="17"/>
      <c r="D89" s="13"/>
      <c r="E89" s="13"/>
      <c r="F89" s="18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4"/>
      <c r="R89" s="19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4"/>
      <c r="AD89" s="19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  <c r="AP89" s="15"/>
    </row>
    <row r="90" spans="1:42">
      <c r="A90" s="20" t="s">
        <v>33</v>
      </c>
      <c r="B90" s="13"/>
      <c r="C90" s="17">
        <f>E90/$B$88</f>
        <v>38.329975124165308</v>
      </c>
      <c r="D90" s="13">
        <v>282.17649181124938</v>
      </c>
      <c r="E90" s="13">
        <f t="shared" si="29"/>
        <v>175474.62611842877</v>
      </c>
      <c r="F90" s="18">
        <f>E90/$E$101</f>
        <v>0.4970566457494599</v>
      </c>
      <c r="G90" s="13">
        <v>76.298391578986781</v>
      </c>
      <c r="H90" s="13">
        <v>28876.435008828415</v>
      </c>
      <c r="I90" s="13">
        <v>4257.5744222320827</v>
      </c>
      <c r="J90" s="13">
        <v>10523.300765686779</v>
      </c>
      <c r="K90" s="13">
        <v>480.66711331665283</v>
      </c>
      <c r="L90" s="13">
        <v>0</v>
      </c>
      <c r="M90" s="13">
        <v>0</v>
      </c>
      <c r="N90" s="13">
        <v>0.34251540413935277</v>
      </c>
      <c r="O90" s="13">
        <v>1252.6107388211922</v>
      </c>
      <c r="P90" s="13">
        <f t="shared" si="30"/>
        <v>45390.930564289258</v>
      </c>
      <c r="Q90" s="14">
        <f>P90/$E$101</f>
        <v>0.12857621750112824</v>
      </c>
      <c r="R90" s="19">
        <f>P90/$B$88</f>
        <v>9.9150132294209818</v>
      </c>
      <c r="S90" s="13">
        <v>187.48450145521213</v>
      </c>
      <c r="T90" s="13">
        <v>51253.655246403046</v>
      </c>
      <c r="U90" s="13">
        <v>9318.1345555672633</v>
      </c>
      <c r="V90" s="13">
        <v>49729.038922045263</v>
      </c>
      <c r="W90" s="13">
        <v>2906.7960127894094</v>
      </c>
      <c r="X90" s="13">
        <v>0</v>
      </c>
      <c r="Y90" s="13">
        <v>0</v>
      </c>
      <c r="Z90" s="13">
        <v>2.7424286679301324</v>
      </c>
      <c r="AA90" s="13">
        <v>6924.59534921473</v>
      </c>
      <c r="AB90" s="13">
        <f t="shared" si="31"/>
        <v>120134.96251468764</v>
      </c>
      <c r="AC90" s="14">
        <f>AB90/$E$101</f>
        <v>0.34029923770566417</v>
      </c>
      <c r="AD90" s="19">
        <f>AB90/$B$88</f>
        <v>26.241800461923905</v>
      </c>
      <c r="AE90" s="13">
        <v>18.39359877705051</v>
      </c>
      <c r="AF90" s="13">
        <v>6340.4442483023722</v>
      </c>
      <c r="AG90" s="13">
        <v>1080.4980711492835</v>
      </c>
      <c r="AH90" s="13">
        <v>2251.1993089945927</v>
      </c>
      <c r="AI90" s="13">
        <v>118.29674386134947</v>
      </c>
      <c r="AJ90" s="13">
        <v>0</v>
      </c>
      <c r="AK90" s="13">
        <v>0</v>
      </c>
      <c r="AL90" s="13">
        <v>0.76914732881313808</v>
      </c>
      <c r="AM90" s="13">
        <v>157.52551981545949</v>
      </c>
      <c r="AN90" s="13">
        <f t="shared" si="32"/>
        <v>9948.7330394518685</v>
      </c>
      <c r="AO90" s="14">
        <f>AN90/$E$101</f>
        <v>2.8181190542667468E-2</v>
      </c>
      <c r="AP90" s="15">
        <f>AN90/$B$88</f>
        <v>2.1731614328204167</v>
      </c>
    </row>
    <row r="91" spans="1:42">
      <c r="A91" s="20" t="s">
        <v>34</v>
      </c>
      <c r="B91" s="13"/>
      <c r="C91" s="17">
        <f>E91/$B$88</f>
        <v>38.783922158852668</v>
      </c>
      <c r="D91" s="13">
        <v>190.43955930525198</v>
      </c>
      <c r="E91" s="13">
        <f t="shared" si="29"/>
        <v>177552.79564322752</v>
      </c>
      <c r="F91" s="18">
        <f>E91/$E$101</f>
        <v>0.50294335425054004</v>
      </c>
      <c r="G91" s="13">
        <v>1.1393773857498481</v>
      </c>
      <c r="H91" s="13">
        <v>17.703999925412848</v>
      </c>
      <c r="I91" s="13">
        <v>152.60228572197633</v>
      </c>
      <c r="J91" s="13">
        <v>463.4127975531639</v>
      </c>
      <c r="K91" s="13">
        <v>65.826168352954724</v>
      </c>
      <c r="L91" s="13">
        <v>0</v>
      </c>
      <c r="M91" s="13">
        <v>0</v>
      </c>
      <c r="N91" s="13">
        <v>65.620638546442592</v>
      </c>
      <c r="O91" s="13">
        <v>5.4269741000662117</v>
      </c>
      <c r="P91" s="13">
        <f t="shared" si="30"/>
        <v>770.59286420001661</v>
      </c>
      <c r="Q91" s="14">
        <f>P91/$E$101</f>
        <v>2.1828130527499824E-3</v>
      </c>
      <c r="R91" s="19">
        <f>P91/$B$88</f>
        <v>0.16832522153779306</v>
      </c>
      <c r="S91" s="13">
        <v>121.23733249120163</v>
      </c>
      <c r="T91" s="13">
        <v>20298.512568728715</v>
      </c>
      <c r="U91" s="13">
        <v>17901.729571847925</v>
      </c>
      <c r="V91" s="13">
        <v>37580.631005202595</v>
      </c>
      <c r="W91" s="13">
        <v>31355.361228937654</v>
      </c>
      <c r="X91" s="13">
        <v>0</v>
      </c>
      <c r="Y91" s="13">
        <v>0</v>
      </c>
      <c r="Z91" s="13">
        <v>2189.6292618049611</v>
      </c>
      <c r="AA91" s="13">
        <v>38.841236066080391</v>
      </c>
      <c r="AB91" s="13">
        <f t="shared" si="31"/>
        <v>109364.70487258791</v>
      </c>
      <c r="AC91" s="14">
        <f>AB91/$E$101</f>
        <v>0.30979096277236118</v>
      </c>
      <c r="AD91" s="19">
        <f>AB91/$B$88</f>
        <v>23.889188482435106</v>
      </c>
      <c r="AE91" s="13">
        <v>68.06284942830051</v>
      </c>
      <c r="AF91" s="13">
        <v>11835.892361821183</v>
      </c>
      <c r="AG91" s="13">
        <v>16549.652086441896</v>
      </c>
      <c r="AH91" s="13">
        <v>25111.746801449204</v>
      </c>
      <c r="AI91" s="13">
        <v>13028.46895554784</v>
      </c>
      <c r="AJ91" s="13">
        <v>0</v>
      </c>
      <c r="AK91" s="13">
        <v>0</v>
      </c>
      <c r="AL91" s="13">
        <v>891.73770117947504</v>
      </c>
      <c r="AM91" s="13">
        <v>0</v>
      </c>
      <c r="AN91" s="13">
        <f t="shared" si="32"/>
        <v>67417.497906439603</v>
      </c>
      <c r="AO91" s="14">
        <f>AN91/$E$101</f>
        <v>0.19096957842542894</v>
      </c>
      <c r="AP91" s="15">
        <f>AN91/$B$88</f>
        <v>14.726408454879774</v>
      </c>
    </row>
    <row r="92" spans="1:42">
      <c r="A92" s="21" t="s">
        <v>35</v>
      </c>
      <c r="B92" s="22"/>
      <c r="C92" s="23">
        <f>E92/$B$88</f>
        <v>77.113897283017977</v>
      </c>
      <c r="D92" s="22">
        <v>472.61605111650135</v>
      </c>
      <c r="E92" s="22">
        <f t="shared" si="29"/>
        <v>353027.4217616563</v>
      </c>
      <c r="F92" s="24">
        <f>E92/$E$101</f>
        <v>1</v>
      </c>
      <c r="G92" s="22">
        <v>77.437768964736634</v>
      </c>
      <c r="H92" s="22">
        <v>28894.139008753828</v>
      </c>
      <c r="I92" s="22">
        <v>4410.1767079540587</v>
      </c>
      <c r="J92" s="22">
        <v>10986.713563239944</v>
      </c>
      <c r="K92" s="22">
        <v>546.49328166960754</v>
      </c>
      <c r="L92" s="22">
        <v>0</v>
      </c>
      <c r="M92" s="22">
        <v>0</v>
      </c>
      <c r="N92" s="22">
        <v>65.96315395058194</v>
      </c>
      <c r="O92" s="22">
        <v>1258.0377129212584</v>
      </c>
      <c r="P92" s="22">
        <f t="shared" si="30"/>
        <v>46161.523428489279</v>
      </c>
      <c r="Q92" s="25">
        <f>P92/$E$101</f>
        <v>0.13075903055387825</v>
      </c>
      <c r="R92" s="26">
        <f>P92/$B$88</f>
        <v>10.083338450958777</v>
      </c>
      <c r="S92" s="22">
        <v>308.72183394641377</v>
      </c>
      <c r="T92" s="22">
        <v>71552.167815131761</v>
      </c>
      <c r="U92" s="22">
        <v>27219.864127415189</v>
      </c>
      <c r="V92" s="22">
        <v>87309.669927247858</v>
      </c>
      <c r="W92" s="22">
        <v>34262.157241727065</v>
      </c>
      <c r="X92" s="22">
        <v>0</v>
      </c>
      <c r="Y92" s="22">
        <v>0</v>
      </c>
      <c r="Z92" s="22">
        <v>2192.3716904728913</v>
      </c>
      <c r="AA92" s="22">
        <v>6963.4365852808105</v>
      </c>
      <c r="AB92" s="22">
        <f t="shared" si="31"/>
        <v>229499.66738727555</v>
      </c>
      <c r="AC92" s="25">
        <f>AB92/$E$101</f>
        <v>0.65009020047802535</v>
      </c>
      <c r="AD92" s="26">
        <f>AB92/$B$88</f>
        <v>50.130988944359011</v>
      </c>
      <c r="AE92" s="22">
        <v>86.456448205351023</v>
      </c>
      <c r="AF92" s="22">
        <v>18176.336610123555</v>
      </c>
      <c r="AG92" s="22">
        <v>17630.150157591179</v>
      </c>
      <c r="AH92" s="22">
        <v>27362.946110443798</v>
      </c>
      <c r="AI92" s="22">
        <v>13146.765699409189</v>
      </c>
      <c r="AJ92" s="22">
        <v>0</v>
      </c>
      <c r="AK92" s="22">
        <v>0</v>
      </c>
      <c r="AL92" s="22">
        <v>892.50684850828816</v>
      </c>
      <c r="AM92" s="22">
        <v>157.52551981545949</v>
      </c>
      <c r="AN92" s="22">
        <f t="shared" si="32"/>
        <v>77366.230945891482</v>
      </c>
      <c r="AO92" s="25">
        <f>AN92/$E$101</f>
        <v>0.21915076896809643</v>
      </c>
      <c r="AP92" s="27">
        <f>AN92/$B$88</f>
        <v>16.899569887700192</v>
      </c>
    </row>
    <row r="93" spans="1:42">
      <c r="A93" s="16" t="s">
        <v>36</v>
      </c>
      <c r="B93" s="13"/>
      <c r="C93" s="17"/>
      <c r="D93" s="13"/>
      <c r="E93" s="13"/>
      <c r="F93" s="18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4"/>
      <c r="R93" s="19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4"/>
      <c r="AD93" s="19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  <c r="AP93" s="15"/>
    </row>
    <row r="94" spans="1:42">
      <c r="A94" s="20" t="s">
        <v>33</v>
      </c>
      <c r="B94" s="13"/>
      <c r="C94" s="17">
        <f>E94/$B$88</f>
        <v>0</v>
      </c>
      <c r="D94" s="13">
        <v>0</v>
      </c>
      <c r="E94" s="13">
        <f t="shared" si="29"/>
        <v>0</v>
      </c>
      <c r="F94" s="18">
        <f>E94/$E$101</f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f t="shared" si="30"/>
        <v>0</v>
      </c>
      <c r="Q94" s="14">
        <f>P94/$E$101</f>
        <v>0</v>
      </c>
      <c r="R94" s="19">
        <f>P94/$B$88</f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f t="shared" si="31"/>
        <v>0</v>
      </c>
      <c r="AC94" s="14">
        <f>AB94/$E$101</f>
        <v>0</v>
      </c>
      <c r="AD94" s="19">
        <f>AB94/$B$88</f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f t="shared" si="32"/>
        <v>0</v>
      </c>
      <c r="AO94" s="14">
        <f>AN94/$E$101</f>
        <v>0</v>
      </c>
      <c r="AP94" s="15">
        <f>AN94/$B$88</f>
        <v>0</v>
      </c>
    </row>
    <row r="95" spans="1:42">
      <c r="A95" s="20" t="s">
        <v>34</v>
      </c>
      <c r="B95" s="13"/>
      <c r="C95" s="17">
        <f>E95/$B$88</f>
        <v>0</v>
      </c>
      <c r="D95" s="13">
        <v>0</v>
      </c>
      <c r="E95" s="13">
        <f t="shared" si="29"/>
        <v>0</v>
      </c>
      <c r="F95" s="18">
        <f>E95/$E$101</f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f t="shared" si="30"/>
        <v>0</v>
      </c>
      <c r="Q95" s="14">
        <f>P95/$E$101</f>
        <v>0</v>
      </c>
      <c r="R95" s="19">
        <f>P95/$B$88</f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f t="shared" si="31"/>
        <v>0</v>
      </c>
      <c r="AC95" s="14">
        <f>AB95/$E$101</f>
        <v>0</v>
      </c>
      <c r="AD95" s="19">
        <f>AB95/$B$88</f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f t="shared" si="32"/>
        <v>0</v>
      </c>
      <c r="AO95" s="14">
        <f>AN95/$E$101</f>
        <v>0</v>
      </c>
      <c r="AP95" s="15">
        <f>AN95/$B$88</f>
        <v>0</v>
      </c>
    </row>
    <row r="96" spans="1:42">
      <c r="A96" s="21" t="s">
        <v>37</v>
      </c>
      <c r="B96" s="22"/>
      <c r="C96" s="23">
        <f>E96/$B$88</f>
        <v>0</v>
      </c>
      <c r="D96" s="22">
        <v>0</v>
      </c>
      <c r="E96" s="22">
        <f t="shared" si="29"/>
        <v>0</v>
      </c>
      <c r="F96" s="24">
        <f>E96/$E$101</f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f t="shared" si="30"/>
        <v>0</v>
      </c>
      <c r="Q96" s="25">
        <f>P96/$E$101</f>
        <v>0</v>
      </c>
      <c r="R96" s="26">
        <f>P96/$B$88</f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f t="shared" si="31"/>
        <v>0</v>
      </c>
      <c r="AC96" s="25">
        <f>AB96/$E$101</f>
        <v>0</v>
      </c>
      <c r="AD96" s="26">
        <f>AB96/$B$88</f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f t="shared" si="32"/>
        <v>0</v>
      </c>
      <c r="AO96" s="25">
        <f>AN96/$E$101</f>
        <v>0</v>
      </c>
      <c r="AP96" s="27">
        <f>AN96/$B$88</f>
        <v>0</v>
      </c>
    </row>
    <row r="97" spans="1:42">
      <c r="A97" s="16" t="s">
        <v>38</v>
      </c>
      <c r="B97" s="13"/>
      <c r="C97" s="17"/>
      <c r="D97" s="13"/>
      <c r="E97" s="13"/>
      <c r="F97" s="18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4"/>
      <c r="R97" s="19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4"/>
      <c r="AD97" s="19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  <c r="AP97" s="15"/>
    </row>
    <row r="98" spans="1:42">
      <c r="A98" s="20" t="s">
        <v>33</v>
      </c>
      <c r="B98" s="13"/>
      <c r="C98" s="17">
        <f>E98/$B$88</f>
        <v>0</v>
      </c>
      <c r="D98" s="13">
        <v>0</v>
      </c>
      <c r="E98" s="13">
        <f t="shared" si="29"/>
        <v>0</v>
      </c>
      <c r="F98" s="18">
        <f>E98/$E$101</f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f t="shared" si="30"/>
        <v>0</v>
      </c>
      <c r="Q98" s="14">
        <f>P98/$E$101</f>
        <v>0</v>
      </c>
      <c r="R98" s="19">
        <f>P98/$B$88</f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f t="shared" si="31"/>
        <v>0</v>
      </c>
      <c r="AC98" s="14">
        <f>AB98/$E$101</f>
        <v>0</v>
      </c>
      <c r="AD98" s="19">
        <f>AB98/$B$88</f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f t="shared" si="32"/>
        <v>0</v>
      </c>
      <c r="AO98" s="14">
        <f>AN98/$E$101</f>
        <v>0</v>
      </c>
      <c r="AP98" s="15">
        <f>AN98/$B$88</f>
        <v>0</v>
      </c>
    </row>
    <row r="99" spans="1:42">
      <c r="A99" s="20" t="s">
        <v>34</v>
      </c>
      <c r="B99" s="13"/>
      <c r="C99" s="17">
        <f>E99/$B$88</f>
        <v>0</v>
      </c>
      <c r="D99" s="13">
        <v>0</v>
      </c>
      <c r="E99" s="13">
        <f t="shared" si="29"/>
        <v>0</v>
      </c>
      <c r="F99" s="18">
        <f>E99/$E$101</f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f t="shared" si="30"/>
        <v>0</v>
      </c>
      <c r="Q99" s="14">
        <f>P99/$E$101</f>
        <v>0</v>
      </c>
      <c r="R99" s="19">
        <f>P99/$B$88</f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f t="shared" si="31"/>
        <v>0</v>
      </c>
      <c r="AC99" s="14">
        <f>AB99/$E$101</f>
        <v>0</v>
      </c>
      <c r="AD99" s="19">
        <f>AB99/$B$88</f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f t="shared" si="32"/>
        <v>0</v>
      </c>
      <c r="AO99" s="14">
        <f>AN99/$E$101</f>
        <v>0</v>
      </c>
      <c r="AP99" s="15">
        <f>AN99/$B$88</f>
        <v>0</v>
      </c>
    </row>
    <row r="100" spans="1:42">
      <c r="A100" s="21" t="s">
        <v>39</v>
      </c>
      <c r="B100" s="22"/>
      <c r="C100" s="23">
        <f>E100/$B$88</f>
        <v>0</v>
      </c>
      <c r="D100" s="22">
        <v>0</v>
      </c>
      <c r="E100" s="22">
        <f t="shared" si="29"/>
        <v>0</v>
      </c>
      <c r="F100" s="24">
        <f>E100/$E$101</f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f t="shared" si="30"/>
        <v>0</v>
      </c>
      <c r="Q100" s="25">
        <f>P100/$E$101</f>
        <v>0</v>
      </c>
      <c r="R100" s="26">
        <f>P100/$B$88</f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f t="shared" si="31"/>
        <v>0</v>
      </c>
      <c r="AC100" s="25">
        <f>AB100/$E$101</f>
        <v>0</v>
      </c>
      <c r="AD100" s="26">
        <f>AB100/$B$88</f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f t="shared" si="32"/>
        <v>0</v>
      </c>
      <c r="AO100" s="25">
        <f>AN100/$E$101</f>
        <v>0</v>
      </c>
      <c r="AP100" s="27">
        <f>AN100/$B$88</f>
        <v>0</v>
      </c>
    </row>
    <row r="101" spans="1:42">
      <c r="A101" s="38" t="s">
        <v>52</v>
      </c>
      <c r="B101" s="29"/>
      <c r="C101" s="30">
        <f>E101/$B$88</f>
        <v>77.113897283017977</v>
      </c>
      <c r="D101" s="29">
        <v>472.61605111650135</v>
      </c>
      <c r="E101" s="29">
        <f t="shared" si="29"/>
        <v>353027.4217616563</v>
      </c>
      <c r="F101" s="31">
        <f>E101/$E$101</f>
        <v>1</v>
      </c>
      <c r="G101" s="29">
        <v>77.437768964736634</v>
      </c>
      <c r="H101" s="29">
        <v>28894.139008753828</v>
      </c>
      <c r="I101" s="29">
        <v>4410.1767079540587</v>
      </c>
      <c r="J101" s="29">
        <v>10986.713563239944</v>
      </c>
      <c r="K101" s="29">
        <v>546.49328166960754</v>
      </c>
      <c r="L101" s="29">
        <v>0</v>
      </c>
      <c r="M101" s="29">
        <v>0</v>
      </c>
      <c r="N101" s="29">
        <v>65.96315395058194</v>
      </c>
      <c r="O101" s="29">
        <v>1258.0377129212584</v>
      </c>
      <c r="P101" s="29">
        <f t="shared" si="30"/>
        <v>46161.523428489279</v>
      </c>
      <c r="Q101" s="32">
        <f>P101/$E$101</f>
        <v>0.13075903055387825</v>
      </c>
      <c r="R101" s="33">
        <f>P101/$B$88</f>
        <v>10.083338450958777</v>
      </c>
      <c r="S101" s="29">
        <v>308.72183394641377</v>
      </c>
      <c r="T101" s="29">
        <v>71552.167815131761</v>
      </c>
      <c r="U101" s="29">
        <v>27219.864127415189</v>
      </c>
      <c r="V101" s="29">
        <v>87309.669927247858</v>
      </c>
      <c r="W101" s="29">
        <v>34262.157241727065</v>
      </c>
      <c r="X101" s="29">
        <v>0</v>
      </c>
      <c r="Y101" s="29">
        <v>0</v>
      </c>
      <c r="Z101" s="29">
        <v>2192.3716904728913</v>
      </c>
      <c r="AA101" s="29">
        <v>6963.4365852808105</v>
      </c>
      <c r="AB101" s="29">
        <f t="shared" si="31"/>
        <v>229499.66738727555</v>
      </c>
      <c r="AC101" s="32">
        <f>AB101/$E$101</f>
        <v>0.65009020047802535</v>
      </c>
      <c r="AD101" s="33">
        <f>AB101/$B$88</f>
        <v>50.130988944359011</v>
      </c>
      <c r="AE101" s="29">
        <v>86.456448205351023</v>
      </c>
      <c r="AF101" s="29">
        <v>18176.336610123555</v>
      </c>
      <c r="AG101" s="29">
        <v>17630.150157591179</v>
      </c>
      <c r="AH101" s="29">
        <v>27362.946110443798</v>
      </c>
      <c r="AI101" s="29">
        <v>13146.765699409189</v>
      </c>
      <c r="AJ101" s="29">
        <v>0</v>
      </c>
      <c r="AK101" s="29">
        <v>0</v>
      </c>
      <c r="AL101" s="29">
        <v>892.50684850828816</v>
      </c>
      <c r="AM101" s="29">
        <v>157.52551981545949</v>
      </c>
      <c r="AN101" s="29">
        <f t="shared" si="32"/>
        <v>77366.230945891482</v>
      </c>
      <c r="AO101" s="32">
        <f>AN101/$E$101</f>
        <v>0.21915076896809643</v>
      </c>
      <c r="AP101" s="34">
        <f>AN101/$B$88</f>
        <v>16.899569887700192</v>
      </c>
    </row>
    <row r="102" spans="1:42">
      <c r="A102" s="35" t="s">
        <v>53</v>
      </c>
      <c r="B102" s="8">
        <v>21500</v>
      </c>
      <c r="C102" s="9"/>
      <c r="D102" s="8"/>
      <c r="E102" s="8"/>
      <c r="F102" s="36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11"/>
      <c r="R102" s="37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11"/>
      <c r="AD102" s="37"/>
      <c r="AE102" s="8"/>
      <c r="AF102" s="8"/>
      <c r="AG102" s="8"/>
      <c r="AH102" s="8"/>
      <c r="AI102" s="8"/>
      <c r="AJ102" s="8"/>
      <c r="AK102" s="8"/>
      <c r="AL102" s="8"/>
      <c r="AM102" s="8"/>
      <c r="AN102" s="13"/>
      <c r="AO102" s="14"/>
      <c r="AP102" s="15"/>
    </row>
    <row r="103" spans="1:42">
      <c r="A103" s="16" t="s">
        <v>32</v>
      </c>
      <c r="B103" s="13"/>
      <c r="C103" s="17"/>
      <c r="D103" s="13"/>
      <c r="E103" s="13"/>
      <c r="F103" s="18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4"/>
      <c r="R103" s="19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4"/>
      <c r="AD103" s="19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  <c r="AP103" s="15"/>
    </row>
    <row r="104" spans="1:42">
      <c r="A104" s="20" t="s">
        <v>33</v>
      </c>
      <c r="B104" s="13"/>
      <c r="C104" s="17">
        <f>E104/$B$102</f>
        <v>6.7193658933661995</v>
      </c>
      <c r="D104" s="13">
        <v>263.69602466972287</v>
      </c>
      <c r="E104" s="13">
        <f t="shared" si="29"/>
        <v>144466.36670737329</v>
      </c>
      <c r="F104" s="18">
        <f>E104/$E$115</f>
        <v>0.66353951034359338</v>
      </c>
      <c r="G104" s="13">
        <v>177.37235918644993</v>
      </c>
      <c r="H104" s="13">
        <v>48198.225735848362</v>
      </c>
      <c r="I104" s="13">
        <v>7323.1964789143885</v>
      </c>
      <c r="J104" s="13">
        <v>10476.596937694572</v>
      </c>
      <c r="K104" s="13">
        <v>0</v>
      </c>
      <c r="L104" s="13">
        <v>9034.5720066056929</v>
      </c>
      <c r="M104" s="13">
        <v>0</v>
      </c>
      <c r="N104" s="13">
        <v>0</v>
      </c>
      <c r="O104" s="13">
        <v>26997.082582852399</v>
      </c>
      <c r="P104" s="13">
        <f t="shared" si="30"/>
        <v>102029.67374191542</v>
      </c>
      <c r="Q104" s="14">
        <f>P104/$E$115</f>
        <v>0.46862616744809316</v>
      </c>
      <c r="R104" s="19">
        <f>P104/$B$102</f>
        <v>4.7455662205542053</v>
      </c>
      <c r="S104" s="13">
        <v>79.59104444552456</v>
      </c>
      <c r="T104" s="13">
        <v>21201.987390346363</v>
      </c>
      <c r="U104" s="13">
        <v>3381.3891810007085</v>
      </c>
      <c r="V104" s="13">
        <v>4883.0387082360567</v>
      </c>
      <c r="W104" s="13">
        <v>965.60289727536451</v>
      </c>
      <c r="X104" s="13">
        <v>3384.3544402222547</v>
      </c>
      <c r="Y104" s="13">
        <v>0</v>
      </c>
      <c r="Z104" s="13">
        <v>4.5346316281578902</v>
      </c>
      <c r="AA104" s="13">
        <v>6042.0588207141445</v>
      </c>
      <c r="AB104" s="13">
        <f t="shared" si="31"/>
        <v>39862.966069423055</v>
      </c>
      <c r="AC104" s="14">
        <f>AB104/$E$115</f>
        <v>0.18309211749005838</v>
      </c>
      <c r="AD104" s="19">
        <f>AB104/$B$102</f>
        <v>1.8540914450894443</v>
      </c>
      <c r="AE104" s="13">
        <v>6.7326210377484204</v>
      </c>
      <c r="AF104" s="13">
        <v>2044.0272424705918</v>
      </c>
      <c r="AG104" s="13">
        <v>1.1525160744969432</v>
      </c>
      <c r="AH104" s="13">
        <v>28.503141361990842</v>
      </c>
      <c r="AI104" s="13">
        <v>17.001859320254471</v>
      </c>
      <c r="AJ104" s="13">
        <v>381.19637391121069</v>
      </c>
      <c r="AK104" s="13">
        <v>0</v>
      </c>
      <c r="AL104" s="13">
        <v>0</v>
      </c>
      <c r="AM104" s="13">
        <v>101.84576289627657</v>
      </c>
      <c r="AN104" s="13">
        <f t="shared" si="32"/>
        <v>2573.726896034821</v>
      </c>
      <c r="AO104" s="14">
        <f>AN104/$E$115</f>
        <v>1.1821225405441862E-2</v>
      </c>
      <c r="AP104" s="15">
        <f>AN104/$B$102</f>
        <v>0.11970822772254981</v>
      </c>
    </row>
    <row r="105" spans="1:42">
      <c r="A105" s="20" t="s">
        <v>34</v>
      </c>
      <c r="B105" s="13"/>
      <c r="C105" s="17">
        <f>E105/$B$102</f>
        <v>3.407183903023145</v>
      </c>
      <c r="D105" s="13">
        <v>138.99404788126461</v>
      </c>
      <c r="E105" s="13">
        <f t="shared" si="29"/>
        <v>73254.453914997619</v>
      </c>
      <c r="F105" s="18">
        <f>E105/$E$115</f>
        <v>0.33646048965640685</v>
      </c>
      <c r="G105" s="13">
        <v>49.253828434137993</v>
      </c>
      <c r="H105" s="13">
        <v>13731.853189383521</v>
      </c>
      <c r="I105" s="13">
        <v>2056.1554299291702</v>
      </c>
      <c r="J105" s="13">
        <v>1580.6368764285462</v>
      </c>
      <c r="K105" s="13">
        <v>93.647421484905507</v>
      </c>
      <c r="L105" s="13">
        <v>5572.6964198933874</v>
      </c>
      <c r="M105" s="13">
        <v>0</v>
      </c>
      <c r="N105" s="13">
        <v>0</v>
      </c>
      <c r="O105" s="13">
        <v>1412.2809199692463</v>
      </c>
      <c r="P105" s="13">
        <f t="shared" si="30"/>
        <v>24447.270257088774</v>
      </c>
      <c r="Q105" s="14">
        <f>P105/$E$115</f>
        <v>0.1122872410052675</v>
      </c>
      <c r="R105" s="19">
        <f>P105/$B$102</f>
        <v>1.1370823375390127</v>
      </c>
      <c r="S105" s="13">
        <v>60.39330830162082</v>
      </c>
      <c r="T105" s="13">
        <v>10801.426012605114</v>
      </c>
      <c r="U105" s="13">
        <v>2693.1032955420742</v>
      </c>
      <c r="V105" s="13">
        <v>7964.8399188665253</v>
      </c>
      <c r="W105" s="13">
        <v>7861.9285073791689</v>
      </c>
      <c r="X105" s="13">
        <v>1628.1597003959855</v>
      </c>
      <c r="Y105" s="13">
        <v>0</v>
      </c>
      <c r="Z105" s="13">
        <v>335.01948673004773</v>
      </c>
      <c r="AA105" s="13">
        <v>588.10430488449413</v>
      </c>
      <c r="AB105" s="13">
        <f t="shared" si="31"/>
        <v>31872.581226403414</v>
      </c>
      <c r="AC105" s="14">
        <f>AB105/$E$115</f>
        <v>0.14639197636355269</v>
      </c>
      <c r="AD105" s="19">
        <f>AB105/$B$102</f>
        <v>1.4824456384373681</v>
      </c>
      <c r="AE105" s="13">
        <v>29.346911145505793</v>
      </c>
      <c r="AF105" s="13">
        <v>10065.428204693133</v>
      </c>
      <c r="AG105" s="13">
        <v>820.42726112720015</v>
      </c>
      <c r="AH105" s="13">
        <v>3037.6438535041971</v>
      </c>
      <c r="AI105" s="13">
        <v>2735.2099455232774</v>
      </c>
      <c r="AJ105" s="13">
        <v>0</v>
      </c>
      <c r="AK105" s="13">
        <v>0</v>
      </c>
      <c r="AL105" s="13">
        <v>218.17370943019492</v>
      </c>
      <c r="AM105" s="13">
        <v>57.719457227422851</v>
      </c>
      <c r="AN105" s="13">
        <f t="shared" si="32"/>
        <v>16934.602431505427</v>
      </c>
      <c r="AO105" s="14">
        <f>AN105/$E$115</f>
        <v>7.7781272287586592E-2</v>
      </c>
      <c r="AP105" s="15">
        <f>AN105/$B$102</f>
        <v>0.78765592704676402</v>
      </c>
    </row>
    <row r="106" spans="1:42">
      <c r="A106" s="21" t="s">
        <v>35</v>
      </c>
      <c r="B106" s="22"/>
      <c r="C106" s="23">
        <f>E106/$B$102</f>
        <v>10.126549796389343</v>
      </c>
      <c r="D106" s="22">
        <v>402.69007255098745</v>
      </c>
      <c r="E106" s="22">
        <f t="shared" si="29"/>
        <v>217720.82062237087</v>
      </c>
      <c r="F106" s="24">
        <f>E106/$E$115</f>
        <v>1</v>
      </c>
      <c r="G106" s="22">
        <v>226.62618762058793</v>
      </c>
      <c r="H106" s="22">
        <v>61930.078925231879</v>
      </c>
      <c r="I106" s="22">
        <v>9379.3519088435587</v>
      </c>
      <c r="J106" s="22">
        <v>12057.233814123119</v>
      </c>
      <c r="K106" s="22">
        <v>93.647421484905507</v>
      </c>
      <c r="L106" s="22">
        <v>14607.26842649908</v>
      </c>
      <c r="M106" s="22">
        <v>0</v>
      </c>
      <c r="N106" s="22">
        <v>0</v>
      </c>
      <c r="O106" s="22">
        <v>28409.363502821645</v>
      </c>
      <c r="P106" s="22">
        <f t="shared" si="30"/>
        <v>126476.94399900417</v>
      </c>
      <c r="Q106" s="25">
        <f>P106/$E$115</f>
        <v>0.58091340845336059</v>
      </c>
      <c r="R106" s="26">
        <f>P106/$B$102</f>
        <v>5.8826485580932175</v>
      </c>
      <c r="S106" s="22">
        <v>139.98435274714538</v>
      </c>
      <c r="T106" s="22">
        <v>32003.413402951475</v>
      </c>
      <c r="U106" s="22">
        <v>6074.4924765427822</v>
      </c>
      <c r="V106" s="22">
        <v>12847.878627102582</v>
      </c>
      <c r="W106" s="22">
        <v>8827.5314046545336</v>
      </c>
      <c r="X106" s="22">
        <v>5012.5141406182402</v>
      </c>
      <c r="Y106" s="22">
        <v>0</v>
      </c>
      <c r="Z106" s="22">
        <v>339.55411835820564</v>
      </c>
      <c r="AA106" s="22">
        <v>6630.1631255986385</v>
      </c>
      <c r="AB106" s="22">
        <f t="shared" si="31"/>
        <v>71735.547295826444</v>
      </c>
      <c r="AC106" s="25">
        <f>AB106/$E$115</f>
        <v>0.32948409385361099</v>
      </c>
      <c r="AD106" s="26">
        <f>AB106/$B$102</f>
        <v>3.3365370835268111</v>
      </c>
      <c r="AE106" s="22">
        <v>36.079532183254216</v>
      </c>
      <c r="AF106" s="22">
        <v>12109.455447163724</v>
      </c>
      <c r="AG106" s="22">
        <v>821.57977720169708</v>
      </c>
      <c r="AH106" s="22">
        <v>3066.1469948661879</v>
      </c>
      <c r="AI106" s="22">
        <v>2752.2118048435318</v>
      </c>
      <c r="AJ106" s="22">
        <v>381.19637391121069</v>
      </c>
      <c r="AK106" s="22">
        <v>0</v>
      </c>
      <c r="AL106" s="22">
        <v>218.17370943019492</v>
      </c>
      <c r="AM106" s="22">
        <v>159.56522012369942</v>
      </c>
      <c r="AN106" s="22">
        <f t="shared" si="32"/>
        <v>19508.329327540247</v>
      </c>
      <c r="AO106" s="25">
        <f>AN106/$E$115</f>
        <v>8.9602497693028443E-2</v>
      </c>
      <c r="AP106" s="27">
        <f>AN106/$B$102</f>
        <v>0.90736415476931376</v>
      </c>
    </row>
    <row r="107" spans="1:42">
      <c r="A107" s="16" t="s">
        <v>36</v>
      </c>
      <c r="B107" s="13"/>
      <c r="C107" s="17"/>
      <c r="D107" s="13"/>
      <c r="E107" s="13"/>
      <c r="F107" s="18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4"/>
      <c r="R107" s="19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4"/>
      <c r="AD107" s="19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  <c r="AP107" s="15"/>
    </row>
    <row r="108" spans="1:42">
      <c r="A108" s="20" t="s">
        <v>33</v>
      </c>
      <c r="B108" s="13"/>
      <c r="C108" s="17">
        <f>E108/$B$102</f>
        <v>0</v>
      </c>
      <c r="D108" s="13">
        <v>0</v>
      </c>
      <c r="E108" s="13">
        <f t="shared" si="29"/>
        <v>0</v>
      </c>
      <c r="F108" s="18">
        <f>E108/$E$115</f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f t="shared" si="30"/>
        <v>0</v>
      </c>
      <c r="Q108" s="14">
        <f>P108/$E$115</f>
        <v>0</v>
      </c>
      <c r="R108" s="19">
        <f>P108/$B$102</f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f t="shared" si="31"/>
        <v>0</v>
      </c>
      <c r="AC108" s="14">
        <f>AB108/$E$115</f>
        <v>0</v>
      </c>
      <c r="AD108" s="19">
        <f>AB108/$B$102</f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f t="shared" si="32"/>
        <v>0</v>
      </c>
      <c r="AO108" s="14">
        <f>AN108/$E$115</f>
        <v>0</v>
      </c>
      <c r="AP108" s="15">
        <f>AN108/$B$102</f>
        <v>0</v>
      </c>
    </row>
    <row r="109" spans="1:42">
      <c r="A109" s="20" t="s">
        <v>34</v>
      </c>
      <c r="B109" s="13"/>
      <c r="C109" s="17">
        <f>E109/$B$102</f>
        <v>0</v>
      </c>
      <c r="D109" s="13">
        <v>0</v>
      </c>
      <c r="E109" s="13">
        <f t="shared" si="29"/>
        <v>0</v>
      </c>
      <c r="F109" s="18">
        <f>E109/$E$115</f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f t="shared" si="30"/>
        <v>0</v>
      </c>
      <c r="Q109" s="14">
        <f>P109/$E$115</f>
        <v>0</v>
      </c>
      <c r="R109" s="19">
        <f>P109/$B$102</f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f t="shared" si="31"/>
        <v>0</v>
      </c>
      <c r="AC109" s="14">
        <f>AB109/$E$115</f>
        <v>0</v>
      </c>
      <c r="AD109" s="19">
        <f>AB109/$B$102</f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f t="shared" si="32"/>
        <v>0</v>
      </c>
      <c r="AO109" s="14">
        <f>AN109/$E$115</f>
        <v>0</v>
      </c>
      <c r="AP109" s="15">
        <f>AN109/$B$102</f>
        <v>0</v>
      </c>
    </row>
    <row r="110" spans="1:42">
      <c r="A110" s="21" t="s">
        <v>37</v>
      </c>
      <c r="B110" s="22"/>
      <c r="C110" s="23">
        <f>E110/$B$102</f>
        <v>0</v>
      </c>
      <c r="D110" s="22">
        <v>0</v>
      </c>
      <c r="E110" s="22">
        <f t="shared" si="29"/>
        <v>0</v>
      </c>
      <c r="F110" s="24">
        <f>E110/$E$115</f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f t="shared" si="30"/>
        <v>0</v>
      </c>
      <c r="Q110" s="25">
        <f>P110/$E$115</f>
        <v>0</v>
      </c>
      <c r="R110" s="26">
        <f>P110/$B$102</f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f t="shared" si="31"/>
        <v>0</v>
      </c>
      <c r="AC110" s="25">
        <f>AB110/$E$115</f>
        <v>0</v>
      </c>
      <c r="AD110" s="26">
        <f>AB110/$B$102</f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f t="shared" si="32"/>
        <v>0</v>
      </c>
      <c r="AO110" s="25">
        <f>AN110/$E$115</f>
        <v>0</v>
      </c>
      <c r="AP110" s="27">
        <f>AN110/$B$102</f>
        <v>0</v>
      </c>
    </row>
    <row r="111" spans="1:42">
      <c r="A111" s="16" t="s">
        <v>38</v>
      </c>
      <c r="B111" s="13"/>
      <c r="C111" s="17"/>
      <c r="D111" s="13"/>
      <c r="E111" s="13"/>
      <c r="F111" s="18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4"/>
      <c r="R111" s="19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4"/>
      <c r="AD111" s="19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  <c r="AP111" s="15"/>
    </row>
    <row r="112" spans="1:42">
      <c r="A112" s="20" t="s">
        <v>33</v>
      </c>
      <c r="B112" s="13"/>
      <c r="C112" s="17">
        <f>E112/$B$102</f>
        <v>0</v>
      </c>
      <c r="D112" s="13">
        <v>0</v>
      </c>
      <c r="E112" s="13">
        <f t="shared" si="29"/>
        <v>0</v>
      </c>
      <c r="F112" s="18">
        <f>E112/$E$115</f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f t="shared" si="30"/>
        <v>0</v>
      </c>
      <c r="Q112" s="14">
        <f>P112/$E$115</f>
        <v>0</v>
      </c>
      <c r="R112" s="19">
        <f>P112/$B$102</f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f t="shared" si="31"/>
        <v>0</v>
      </c>
      <c r="AC112" s="14">
        <f>AB112/$E$115</f>
        <v>0</v>
      </c>
      <c r="AD112" s="19">
        <f>AB112/$B$102</f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f t="shared" si="32"/>
        <v>0</v>
      </c>
      <c r="AO112" s="14">
        <f>AN112/$E$115</f>
        <v>0</v>
      </c>
      <c r="AP112" s="15">
        <f>AN112/$B$102</f>
        <v>0</v>
      </c>
    </row>
    <row r="113" spans="1:42">
      <c r="A113" s="20" t="s">
        <v>34</v>
      </c>
      <c r="B113" s="13"/>
      <c r="C113" s="17">
        <f>E113/$B$102</f>
        <v>0</v>
      </c>
      <c r="D113" s="13">
        <v>0</v>
      </c>
      <c r="E113" s="13">
        <f t="shared" si="29"/>
        <v>0</v>
      </c>
      <c r="F113" s="18">
        <f>E113/$E$115</f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f t="shared" si="30"/>
        <v>0</v>
      </c>
      <c r="Q113" s="14">
        <f>P113/$E$115</f>
        <v>0</v>
      </c>
      <c r="R113" s="19">
        <f>P113/$B$102</f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f t="shared" si="31"/>
        <v>0</v>
      </c>
      <c r="AC113" s="14">
        <f>AB113/$E$115</f>
        <v>0</v>
      </c>
      <c r="AD113" s="19">
        <f>AB113/$B$102</f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f t="shared" si="32"/>
        <v>0</v>
      </c>
      <c r="AO113" s="14">
        <f>AN113/$E$115</f>
        <v>0</v>
      </c>
      <c r="AP113" s="15">
        <f>AN113/$B$102</f>
        <v>0</v>
      </c>
    </row>
    <row r="114" spans="1:42">
      <c r="A114" s="21" t="s">
        <v>39</v>
      </c>
      <c r="B114" s="22"/>
      <c r="C114" s="23">
        <f>E114/$B$102</f>
        <v>0</v>
      </c>
      <c r="D114" s="22">
        <v>0</v>
      </c>
      <c r="E114" s="22">
        <f t="shared" si="29"/>
        <v>0</v>
      </c>
      <c r="F114" s="24">
        <f>E114/$E$115</f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f t="shared" si="30"/>
        <v>0</v>
      </c>
      <c r="Q114" s="25">
        <f>P114/$E$115</f>
        <v>0</v>
      </c>
      <c r="R114" s="26">
        <f>P114/$B$102</f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f t="shared" si="31"/>
        <v>0</v>
      </c>
      <c r="AC114" s="25">
        <f>AB114/$E$115</f>
        <v>0</v>
      </c>
      <c r="AD114" s="26">
        <f>AB114/$B$102</f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f t="shared" si="32"/>
        <v>0</v>
      </c>
      <c r="AO114" s="25">
        <f>AN114/$E$115</f>
        <v>0</v>
      </c>
      <c r="AP114" s="27">
        <f>AN114/$B$102</f>
        <v>0</v>
      </c>
    </row>
    <row r="115" spans="1:42">
      <c r="A115" s="38" t="s">
        <v>54</v>
      </c>
      <c r="B115" s="29"/>
      <c r="C115" s="30">
        <f>E115/$B$102</f>
        <v>10.126549796389343</v>
      </c>
      <c r="D115" s="29">
        <v>402.69007255098745</v>
      </c>
      <c r="E115" s="29">
        <f t="shared" si="29"/>
        <v>217720.82062237087</v>
      </c>
      <c r="F115" s="31">
        <f>E115/$E$115</f>
        <v>1</v>
      </c>
      <c r="G115" s="29">
        <v>226.62618762058793</v>
      </c>
      <c r="H115" s="29">
        <v>61930.078925231879</v>
      </c>
      <c r="I115" s="29">
        <v>9379.3519088435587</v>
      </c>
      <c r="J115" s="29">
        <v>12057.233814123119</v>
      </c>
      <c r="K115" s="29">
        <v>93.647421484905507</v>
      </c>
      <c r="L115" s="29">
        <v>14607.26842649908</v>
      </c>
      <c r="M115" s="29">
        <v>0</v>
      </c>
      <c r="N115" s="29">
        <v>0</v>
      </c>
      <c r="O115" s="29">
        <v>28409.363502821645</v>
      </c>
      <c r="P115" s="29">
        <f t="shared" si="30"/>
        <v>126476.94399900417</v>
      </c>
      <c r="Q115" s="32">
        <f>P115/$E$115</f>
        <v>0.58091340845336059</v>
      </c>
      <c r="R115" s="33">
        <f>P115/$B$102</f>
        <v>5.8826485580932175</v>
      </c>
      <c r="S115" s="29">
        <v>139.98435274714538</v>
      </c>
      <c r="T115" s="29">
        <v>32003.413402951475</v>
      </c>
      <c r="U115" s="29">
        <v>6074.4924765427822</v>
      </c>
      <c r="V115" s="29">
        <v>12847.878627102582</v>
      </c>
      <c r="W115" s="29">
        <v>8827.5314046545336</v>
      </c>
      <c r="X115" s="29">
        <v>5012.5141406182402</v>
      </c>
      <c r="Y115" s="29">
        <v>0</v>
      </c>
      <c r="Z115" s="29">
        <v>339.55411835820564</v>
      </c>
      <c r="AA115" s="29">
        <v>6630.1631255986385</v>
      </c>
      <c r="AB115" s="29">
        <f t="shared" si="31"/>
        <v>71735.547295826444</v>
      </c>
      <c r="AC115" s="32">
        <f>AB115/$E$115</f>
        <v>0.32948409385361099</v>
      </c>
      <c r="AD115" s="33">
        <f>AB115/$B$102</f>
        <v>3.3365370835268111</v>
      </c>
      <c r="AE115" s="29">
        <v>36.079532183254216</v>
      </c>
      <c r="AF115" s="29">
        <v>12109.455447163724</v>
      </c>
      <c r="AG115" s="29">
        <v>821.57977720169708</v>
      </c>
      <c r="AH115" s="29">
        <v>3066.1469948661879</v>
      </c>
      <c r="AI115" s="29">
        <v>2752.2118048435318</v>
      </c>
      <c r="AJ115" s="29">
        <v>381.19637391121069</v>
      </c>
      <c r="AK115" s="29">
        <v>0</v>
      </c>
      <c r="AL115" s="29">
        <v>218.17370943019492</v>
      </c>
      <c r="AM115" s="29">
        <v>159.56522012369942</v>
      </c>
      <c r="AN115" s="29">
        <f t="shared" si="32"/>
        <v>19508.329327540247</v>
      </c>
      <c r="AO115" s="32">
        <f>AN115/$E$115</f>
        <v>8.9602497693028443E-2</v>
      </c>
      <c r="AP115" s="34">
        <f>AN115/$B$102</f>
        <v>0.90736415476931376</v>
      </c>
    </row>
    <row r="116" spans="1:42">
      <c r="A116" s="35" t="s">
        <v>55</v>
      </c>
      <c r="B116" s="8">
        <v>6790</v>
      </c>
      <c r="C116" s="9"/>
      <c r="D116" s="8"/>
      <c r="E116" s="8"/>
      <c r="F116" s="36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11"/>
      <c r="R116" s="37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11"/>
      <c r="AD116" s="37"/>
      <c r="AE116" s="8"/>
      <c r="AF116" s="8"/>
      <c r="AG116" s="8"/>
      <c r="AH116" s="8"/>
      <c r="AI116" s="8"/>
      <c r="AJ116" s="8"/>
      <c r="AK116" s="8"/>
      <c r="AL116" s="8"/>
      <c r="AM116" s="8"/>
      <c r="AN116" s="13"/>
      <c r="AO116" s="14"/>
      <c r="AP116" s="15"/>
    </row>
    <row r="117" spans="1:42">
      <c r="A117" s="16" t="s">
        <v>32</v>
      </c>
      <c r="B117" s="13"/>
      <c r="C117" s="17"/>
      <c r="D117" s="13"/>
      <c r="E117" s="13"/>
      <c r="F117" s="18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4"/>
      <c r="R117" s="19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4"/>
      <c r="AD117" s="19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  <c r="AP117" s="15"/>
    </row>
    <row r="118" spans="1:42">
      <c r="A118" s="20" t="s">
        <v>33</v>
      </c>
      <c r="B118" s="13"/>
      <c r="C118" s="17">
        <f>E118/$B$116</f>
        <v>12.321830611672317</v>
      </c>
      <c r="D118" s="13">
        <v>166.89336455218557</v>
      </c>
      <c r="E118" s="13">
        <f t="shared" si="29"/>
        <v>83665.229853255034</v>
      </c>
      <c r="F118" s="18">
        <f>E118/$E$129</f>
        <v>0.81017202826003021</v>
      </c>
      <c r="G118" s="13">
        <v>2.8934492052503407</v>
      </c>
      <c r="H118" s="13">
        <v>151.45371243944345</v>
      </c>
      <c r="I118" s="13">
        <v>26.139179272113665</v>
      </c>
      <c r="J118" s="13">
        <v>205.27481760264206</v>
      </c>
      <c r="K118" s="13">
        <v>0</v>
      </c>
      <c r="L118" s="13">
        <v>0</v>
      </c>
      <c r="M118" s="13">
        <v>0</v>
      </c>
      <c r="N118" s="13">
        <v>0</v>
      </c>
      <c r="O118" s="13">
        <v>1067.8840479155124</v>
      </c>
      <c r="P118" s="13">
        <f t="shared" si="30"/>
        <v>1450.7517572297115</v>
      </c>
      <c r="Q118" s="14">
        <f>P118/$E$129</f>
        <v>1.4048350739227312E-2</v>
      </c>
      <c r="R118" s="19">
        <f>P118/$B$116</f>
        <v>0.21366005261115045</v>
      </c>
      <c r="S118" s="13">
        <v>126.29138584783223</v>
      </c>
      <c r="T118" s="13">
        <v>29707.499437870916</v>
      </c>
      <c r="U118" s="13">
        <v>2248.4060119856827</v>
      </c>
      <c r="V118" s="13">
        <v>24322.52072083002</v>
      </c>
      <c r="W118" s="13">
        <v>28.499749709513576</v>
      </c>
      <c r="X118" s="13">
        <v>3811.9341790239064</v>
      </c>
      <c r="Y118" s="13">
        <v>0</v>
      </c>
      <c r="Z118" s="13">
        <v>0</v>
      </c>
      <c r="AA118" s="13">
        <v>2406.7424616529365</v>
      </c>
      <c r="AB118" s="13">
        <f t="shared" si="31"/>
        <v>62525.602561072978</v>
      </c>
      <c r="AC118" s="14">
        <f>AB118/$E$129</f>
        <v>0.60546650423281212</v>
      </c>
      <c r="AD118" s="19">
        <f>AB118/$B$116</f>
        <v>9.2084834405114844</v>
      </c>
      <c r="AE118" s="13">
        <v>37.708529499103015</v>
      </c>
      <c r="AF118" s="13">
        <v>11855.159473839289</v>
      </c>
      <c r="AG118" s="13">
        <v>602.55616540010283</v>
      </c>
      <c r="AH118" s="13">
        <v>5170.6715177248298</v>
      </c>
      <c r="AI118" s="13">
        <v>0</v>
      </c>
      <c r="AJ118" s="13">
        <v>853.05569418948744</v>
      </c>
      <c r="AK118" s="13">
        <v>0</v>
      </c>
      <c r="AL118" s="13">
        <v>0</v>
      </c>
      <c r="AM118" s="13">
        <v>1207.4326837986359</v>
      </c>
      <c r="AN118" s="13">
        <f t="shared" si="32"/>
        <v>19688.875534952345</v>
      </c>
      <c r="AO118" s="14">
        <f>AN118/$E$129</f>
        <v>0.19065717328799084</v>
      </c>
      <c r="AP118" s="15">
        <f>AN118/$B$116</f>
        <v>2.8996871185496826</v>
      </c>
    </row>
    <row r="119" spans="1:42">
      <c r="A119" s="20" t="s">
        <v>34</v>
      </c>
      <c r="B119" s="13"/>
      <c r="C119" s="17">
        <f>E119/$B$116</f>
        <v>2.8870758697515773</v>
      </c>
      <c r="D119" s="13">
        <v>25.580806449193979</v>
      </c>
      <c r="E119" s="13">
        <f t="shared" si="29"/>
        <v>19603.245155613211</v>
      </c>
      <c r="F119" s="18">
        <f>E119/$E$129</f>
        <v>0.18982797173996971</v>
      </c>
      <c r="G119" s="13">
        <v>0.56539147344961949</v>
      </c>
      <c r="H119" s="13">
        <v>232.23512395988482</v>
      </c>
      <c r="I119" s="13">
        <v>60.752348280497024</v>
      </c>
      <c r="J119" s="13">
        <v>77.840992843372973</v>
      </c>
      <c r="K119" s="13">
        <v>0</v>
      </c>
      <c r="L119" s="13">
        <v>0</v>
      </c>
      <c r="M119" s="13">
        <v>50.400606331651879</v>
      </c>
      <c r="N119" s="13">
        <v>0</v>
      </c>
      <c r="O119" s="13">
        <v>7.0763737175762307</v>
      </c>
      <c r="P119" s="13">
        <f t="shared" si="30"/>
        <v>428.30544513298298</v>
      </c>
      <c r="Q119" s="14">
        <f>P119/$E$129</f>
        <v>4.147494625985345E-3</v>
      </c>
      <c r="R119" s="19">
        <f>P119/$B$116</f>
        <v>6.3078857898819285E-2</v>
      </c>
      <c r="S119" s="13">
        <v>20.582260953144992</v>
      </c>
      <c r="T119" s="13">
        <v>2398.953770171594</v>
      </c>
      <c r="U119" s="13">
        <v>414.3298577110175</v>
      </c>
      <c r="V119" s="13">
        <v>8334.9995988333521</v>
      </c>
      <c r="W119" s="13">
        <v>4193.8685911304729</v>
      </c>
      <c r="X119" s="13">
        <v>0</v>
      </c>
      <c r="Y119" s="13">
        <v>36.419094524225223</v>
      </c>
      <c r="Z119" s="13">
        <v>1298.2953222700189</v>
      </c>
      <c r="AA119" s="13">
        <v>63.825910430742987</v>
      </c>
      <c r="AB119" s="13">
        <f t="shared" si="31"/>
        <v>16740.692145071425</v>
      </c>
      <c r="AC119" s="14">
        <f>AB119/$E$129</f>
        <v>0.1621084473614412</v>
      </c>
      <c r="AD119" s="19">
        <f>AB119/$B$116</f>
        <v>2.4654922157689874</v>
      </c>
      <c r="AE119" s="13">
        <v>4.4331540225993677</v>
      </c>
      <c r="AF119" s="13">
        <v>2166.6603513898053</v>
      </c>
      <c r="AG119" s="13">
        <v>46.916500932756186</v>
      </c>
      <c r="AH119" s="13">
        <v>164.91177667379401</v>
      </c>
      <c r="AI119" s="13">
        <v>0</v>
      </c>
      <c r="AJ119" s="13">
        <v>0</v>
      </c>
      <c r="AK119" s="13">
        <v>0</v>
      </c>
      <c r="AL119" s="13">
        <v>0</v>
      </c>
      <c r="AM119" s="13">
        <v>55.758936412446673</v>
      </c>
      <c r="AN119" s="13">
        <f t="shared" si="32"/>
        <v>2434.2475654088021</v>
      </c>
      <c r="AO119" s="14">
        <f>AN119/$E$129</f>
        <v>2.3572029752543161E-2</v>
      </c>
      <c r="AP119" s="15">
        <f>AN119/$B$116</f>
        <v>0.35850479608377056</v>
      </c>
    </row>
    <row r="120" spans="1:42">
      <c r="A120" s="21" t="s">
        <v>35</v>
      </c>
      <c r="B120" s="22"/>
      <c r="C120" s="23">
        <f>E120/$B$116</f>
        <v>15.208906481423895</v>
      </c>
      <c r="D120" s="22">
        <v>192.47417100137955</v>
      </c>
      <c r="E120" s="22">
        <f t="shared" si="29"/>
        <v>103268.47500886825</v>
      </c>
      <c r="F120" s="24">
        <f>E120/$E$129</f>
        <v>1</v>
      </c>
      <c r="G120" s="22">
        <v>3.4588406786999601</v>
      </c>
      <c r="H120" s="22">
        <v>383.68883639932824</v>
      </c>
      <c r="I120" s="22">
        <v>86.891527552610683</v>
      </c>
      <c r="J120" s="22">
        <v>283.11581044601502</v>
      </c>
      <c r="K120" s="22">
        <v>0</v>
      </c>
      <c r="L120" s="22">
        <v>0</v>
      </c>
      <c r="M120" s="22">
        <v>50.400606331651879</v>
      </c>
      <c r="N120" s="22">
        <v>0</v>
      </c>
      <c r="O120" s="22">
        <v>1074.9604216330886</v>
      </c>
      <c r="P120" s="22">
        <f t="shared" si="30"/>
        <v>1879.0572023626942</v>
      </c>
      <c r="Q120" s="25">
        <f>P120/$E$129</f>
        <v>1.8195845365212654E-2</v>
      </c>
      <c r="R120" s="26">
        <f>P120/$B$116</f>
        <v>0.27673891050996968</v>
      </c>
      <c r="S120" s="22">
        <v>146.87364680097721</v>
      </c>
      <c r="T120" s="22">
        <v>32106.453208042509</v>
      </c>
      <c r="U120" s="22">
        <v>2662.7358696967003</v>
      </c>
      <c r="V120" s="22">
        <v>32657.520319663374</v>
      </c>
      <c r="W120" s="22">
        <v>4222.3683408399866</v>
      </c>
      <c r="X120" s="22">
        <v>3811.9341790239064</v>
      </c>
      <c r="Y120" s="22">
        <v>36.419094524225223</v>
      </c>
      <c r="Z120" s="22">
        <v>1298.2953222700189</v>
      </c>
      <c r="AA120" s="22">
        <v>2470.5683720836796</v>
      </c>
      <c r="AB120" s="22">
        <f t="shared" si="31"/>
        <v>79266.294706144414</v>
      </c>
      <c r="AC120" s="25">
        <f>AB120/$E$129</f>
        <v>0.76757495159425337</v>
      </c>
      <c r="AD120" s="26">
        <f>AB120/$B$116</f>
        <v>11.673975656280474</v>
      </c>
      <c r="AE120" s="22">
        <v>42.141683521702383</v>
      </c>
      <c r="AF120" s="22">
        <v>14021.819825229093</v>
      </c>
      <c r="AG120" s="22">
        <v>649.47266633285903</v>
      </c>
      <c r="AH120" s="22">
        <v>5335.5832943986234</v>
      </c>
      <c r="AI120" s="22">
        <v>0</v>
      </c>
      <c r="AJ120" s="22">
        <v>853.05569418948744</v>
      </c>
      <c r="AK120" s="22">
        <v>0</v>
      </c>
      <c r="AL120" s="22">
        <v>0</v>
      </c>
      <c r="AM120" s="22">
        <v>1263.1916202110826</v>
      </c>
      <c r="AN120" s="22">
        <f t="shared" si="32"/>
        <v>22123.123100361146</v>
      </c>
      <c r="AO120" s="25">
        <f>AN120/$E$129</f>
        <v>0.214229203040534</v>
      </c>
      <c r="AP120" s="27">
        <f>AN120/$B$116</f>
        <v>3.258191914633453</v>
      </c>
    </row>
    <row r="121" spans="1:42">
      <c r="A121" s="16" t="s">
        <v>36</v>
      </c>
      <c r="B121" s="13"/>
      <c r="C121" s="17"/>
      <c r="D121" s="13"/>
      <c r="E121" s="13"/>
      <c r="F121" s="18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4"/>
      <c r="R121" s="19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4"/>
      <c r="AD121" s="19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  <c r="AP121" s="15"/>
    </row>
    <row r="122" spans="1:42">
      <c r="A122" s="20" t="s">
        <v>33</v>
      </c>
      <c r="B122" s="13"/>
      <c r="C122" s="17">
        <f>E122/$B$116</f>
        <v>0</v>
      </c>
      <c r="D122" s="13">
        <v>0</v>
      </c>
      <c r="E122" s="13">
        <f t="shared" si="29"/>
        <v>0</v>
      </c>
      <c r="F122" s="18">
        <f>E122/$E$129</f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f t="shared" si="30"/>
        <v>0</v>
      </c>
      <c r="Q122" s="14">
        <f>P122/$E$129</f>
        <v>0</v>
      </c>
      <c r="R122" s="19">
        <f>P122/$B$116</f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f t="shared" si="31"/>
        <v>0</v>
      </c>
      <c r="AC122" s="14">
        <f>AB122/$E$129</f>
        <v>0</v>
      </c>
      <c r="AD122" s="19">
        <f>AB122/$B$116</f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f t="shared" si="32"/>
        <v>0</v>
      </c>
      <c r="AO122" s="14">
        <f>AN122/$E$129</f>
        <v>0</v>
      </c>
      <c r="AP122" s="15">
        <f>AN122/$B$116</f>
        <v>0</v>
      </c>
    </row>
    <row r="123" spans="1:42">
      <c r="A123" s="20" t="s">
        <v>34</v>
      </c>
      <c r="B123" s="13"/>
      <c r="C123" s="17">
        <f>E123/$B$116</f>
        <v>0</v>
      </c>
      <c r="D123" s="13">
        <v>0</v>
      </c>
      <c r="E123" s="13">
        <f t="shared" si="29"/>
        <v>0</v>
      </c>
      <c r="F123" s="18">
        <f>E123/$E$129</f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f t="shared" si="30"/>
        <v>0</v>
      </c>
      <c r="Q123" s="14">
        <f>P123/$E$129</f>
        <v>0</v>
      </c>
      <c r="R123" s="19">
        <f>P123/$B$116</f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f t="shared" si="31"/>
        <v>0</v>
      </c>
      <c r="AC123" s="14">
        <f>AB123/$E$129</f>
        <v>0</v>
      </c>
      <c r="AD123" s="19">
        <f>AB123/$B$116</f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f t="shared" si="32"/>
        <v>0</v>
      </c>
      <c r="AO123" s="14">
        <f>AN123/$E$129</f>
        <v>0</v>
      </c>
      <c r="AP123" s="15">
        <f>AN123/$B$116</f>
        <v>0</v>
      </c>
    </row>
    <row r="124" spans="1:42">
      <c r="A124" s="21" t="s">
        <v>37</v>
      </c>
      <c r="B124" s="22"/>
      <c r="C124" s="23">
        <f>E124/$B$116</f>
        <v>0</v>
      </c>
      <c r="D124" s="22">
        <v>0</v>
      </c>
      <c r="E124" s="22">
        <f t="shared" si="29"/>
        <v>0</v>
      </c>
      <c r="F124" s="24">
        <f>E124/$E$129</f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f t="shared" si="30"/>
        <v>0</v>
      </c>
      <c r="Q124" s="25">
        <f>P124/$E$129</f>
        <v>0</v>
      </c>
      <c r="R124" s="26">
        <f>P124/$B$116</f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f t="shared" si="31"/>
        <v>0</v>
      </c>
      <c r="AC124" s="25">
        <f>AB124/$E$129</f>
        <v>0</v>
      </c>
      <c r="AD124" s="26">
        <f>AB124/$B$116</f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f t="shared" si="32"/>
        <v>0</v>
      </c>
      <c r="AO124" s="25">
        <f>AN124/$E$129</f>
        <v>0</v>
      </c>
      <c r="AP124" s="27">
        <f>AN124/$B$116</f>
        <v>0</v>
      </c>
    </row>
    <row r="125" spans="1:42">
      <c r="A125" s="16" t="s">
        <v>38</v>
      </c>
      <c r="B125" s="13"/>
      <c r="C125" s="17"/>
      <c r="D125" s="13"/>
      <c r="E125" s="13"/>
      <c r="F125" s="18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4"/>
      <c r="R125" s="19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4"/>
      <c r="AD125" s="19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  <c r="AP125" s="15"/>
    </row>
    <row r="126" spans="1:42">
      <c r="A126" s="20" t="s">
        <v>33</v>
      </c>
      <c r="B126" s="13"/>
      <c r="C126" s="17">
        <f>E126/$B$116</f>
        <v>0</v>
      </c>
      <c r="D126" s="13">
        <v>0</v>
      </c>
      <c r="E126" s="13">
        <f t="shared" si="29"/>
        <v>0</v>
      </c>
      <c r="F126" s="18">
        <f>E126/$E$129</f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f t="shared" si="30"/>
        <v>0</v>
      </c>
      <c r="Q126" s="14">
        <f>P126/$E$129</f>
        <v>0</v>
      </c>
      <c r="R126" s="19">
        <f>P126/$B$116</f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f t="shared" si="31"/>
        <v>0</v>
      </c>
      <c r="AC126" s="14">
        <f>AB126/$E$129</f>
        <v>0</v>
      </c>
      <c r="AD126" s="19">
        <f>AB126/$B$116</f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f t="shared" si="32"/>
        <v>0</v>
      </c>
      <c r="AO126" s="14">
        <f>AN126/$E$129</f>
        <v>0</v>
      </c>
      <c r="AP126" s="15">
        <f>AN126/$B$116</f>
        <v>0</v>
      </c>
    </row>
    <row r="127" spans="1:42">
      <c r="A127" s="20" t="s">
        <v>34</v>
      </c>
      <c r="B127" s="13"/>
      <c r="C127" s="17">
        <f>E127/$B$116</f>
        <v>0</v>
      </c>
      <c r="D127" s="13">
        <v>0</v>
      </c>
      <c r="E127" s="13">
        <f t="shared" si="29"/>
        <v>0</v>
      </c>
      <c r="F127" s="18">
        <f>E127/$E$129</f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f t="shared" si="30"/>
        <v>0</v>
      </c>
      <c r="Q127" s="14">
        <f>P127/$E$129</f>
        <v>0</v>
      </c>
      <c r="R127" s="19">
        <f>P127/$B$116</f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f t="shared" si="31"/>
        <v>0</v>
      </c>
      <c r="AC127" s="14">
        <f>AB127/$E$129</f>
        <v>0</v>
      </c>
      <c r="AD127" s="19">
        <f>AB127/$B$116</f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f t="shared" si="32"/>
        <v>0</v>
      </c>
      <c r="AO127" s="14">
        <f>AN127/$E$129</f>
        <v>0</v>
      </c>
      <c r="AP127" s="15">
        <f>AN127/$B$116</f>
        <v>0</v>
      </c>
    </row>
    <row r="128" spans="1:42">
      <c r="A128" s="21" t="s">
        <v>39</v>
      </c>
      <c r="B128" s="22"/>
      <c r="C128" s="23">
        <f>E128/$B$116</f>
        <v>0</v>
      </c>
      <c r="D128" s="22">
        <v>0</v>
      </c>
      <c r="E128" s="22">
        <f t="shared" si="29"/>
        <v>0</v>
      </c>
      <c r="F128" s="24">
        <f>E128/$E$129</f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f t="shared" si="30"/>
        <v>0</v>
      </c>
      <c r="Q128" s="25">
        <f>P128/$E$129</f>
        <v>0</v>
      </c>
      <c r="R128" s="26">
        <f>P128/$B$116</f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f t="shared" si="31"/>
        <v>0</v>
      </c>
      <c r="AC128" s="25">
        <f>AB128/$E$129</f>
        <v>0</v>
      </c>
      <c r="AD128" s="26">
        <f>AB128/$B$116</f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f t="shared" si="32"/>
        <v>0</v>
      </c>
      <c r="AO128" s="25">
        <f>AN128/$E$129</f>
        <v>0</v>
      </c>
      <c r="AP128" s="27">
        <f>AN128/$B$116</f>
        <v>0</v>
      </c>
    </row>
    <row r="129" spans="1:42">
      <c r="A129" s="38" t="s">
        <v>56</v>
      </c>
      <c r="B129" s="29"/>
      <c r="C129" s="30">
        <f>E129/$B$116</f>
        <v>15.208906481423895</v>
      </c>
      <c r="D129" s="29">
        <v>192.47417100137955</v>
      </c>
      <c r="E129" s="29">
        <f t="shared" si="29"/>
        <v>103268.47500886825</v>
      </c>
      <c r="F129" s="31">
        <f>E129/$E$129</f>
        <v>1</v>
      </c>
      <c r="G129" s="29">
        <v>3.4588406786999601</v>
      </c>
      <c r="H129" s="29">
        <v>383.68883639932824</v>
      </c>
      <c r="I129" s="29">
        <v>86.891527552610683</v>
      </c>
      <c r="J129" s="29">
        <v>283.11581044601502</v>
      </c>
      <c r="K129" s="29">
        <v>0</v>
      </c>
      <c r="L129" s="29">
        <v>0</v>
      </c>
      <c r="M129" s="29">
        <v>50.400606331651879</v>
      </c>
      <c r="N129" s="29">
        <v>0</v>
      </c>
      <c r="O129" s="29">
        <v>1074.9604216330886</v>
      </c>
      <c r="P129" s="29">
        <f t="shared" si="30"/>
        <v>1879.0572023626942</v>
      </c>
      <c r="Q129" s="32">
        <f>P129/$E$129</f>
        <v>1.8195845365212654E-2</v>
      </c>
      <c r="R129" s="33">
        <f>P129/$B$116</f>
        <v>0.27673891050996968</v>
      </c>
      <c r="S129" s="29">
        <v>146.87364680097721</v>
      </c>
      <c r="T129" s="29">
        <v>32106.453208042509</v>
      </c>
      <c r="U129" s="29">
        <v>2662.7358696967003</v>
      </c>
      <c r="V129" s="29">
        <v>32657.520319663374</v>
      </c>
      <c r="W129" s="29">
        <v>4222.3683408399866</v>
      </c>
      <c r="X129" s="29">
        <v>3811.9341790239064</v>
      </c>
      <c r="Y129" s="29">
        <v>36.419094524225223</v>
      </c>
      <c r="Z129" s="29">
        <v>1298.2953222700189</v>
      </c>
      <c r="AA129" s="29">
        <v>2470.5683720836796</v>
      </c>
      <c r="AB129" s="29">
        <f t="shared" si="31"/>
        <v>79266.294706144414</v>
      </c>
      <c r="AC129" s="32">
        <f>AB129/$E$129</f>
        <v>0.76757495159425337</v>
      </c>
      <c r="AD129" s="33">
        <f>AB129/$B$116</f>
        <v>11.673975656280474</v>
      </c>
      <c r="AE129" s="29">
        <v>42.141683521702383</v>
      </c>
      <c r="AF129" s="29">
        <v>14021.819825229093</v>
      </c>
      <c r="AG129" s="29">
        <v>649.47266633285903</v>
      </c>
      <c r="AH129" s="29">
        <v>5335.5832943986234</v>
      </c>
      <c r="AI129" s="29">
        <v>0</v>
      </c>
      <c r="AJ129" s="29">
        <v>853.05569418948744</v>
      </c>
      <c r="AK129" s="29">
        <v>0</v>
      </c>
      <c r="AL129" s="29">
        <v>0</v>
      </c>
      <c r="AM129" s="29">
        <v>1263.1916202110826</v>
      </c>
      <c r="AN129" s="29">
        <f t="shared" si="32"/>
        <v>22123.123100361146</v>
      </c>
      <c r="AO129" s="32">
        <f>AN129/$E$129</f>
        <v>0.214229203040534</v>
      </c>
      <c r="AP129" s="34">
        <f>AN129/$B$116</f>
        <v>3.258191914633453</v>
      </c>
    </row>
    <row r="130" spans="1:42">
      <c r="A130" s="35" t="s">
        <v>57</v>
      </c>
      <c r="B130" s="8">
        <v>27728</v>
      </c>
      <c r="C130" s="9"/>
      <c r="D130" s="8"/>
      <c r="E130" s="8"/>
      <c r="F130" s="36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11"/>
      <c r="R130" s="37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11"/>
      <c r="AD130" s="37"/>
      <c r="AE130" s="8"/>
      <c r="AF130" s="8"/>
      <c r="AG130" s="8"/>
      <c r="AH130" s="8"/>
      <c r="AI130" s="8"/>
      <c r="AJ130" s="8"/>
      <c r="AK130" s="8"/>
      <c r="AL130" s="8"/>
      <c r="AM130" s="8"/>
      <c r="AN130" s="13"/>
      <c r="AO130" s="14"/>
      <c r="AP130" s="15"/>
    </row>
    <row r="131" spans="1:42">
      <c r="A131" s="16" t="s">
        <v>32</v>
      </c>
      <c r="B131" s="13"/>
      <c r="C131" s="17"/>
      <c r="D131" s="13"/>
      <c r="E131" s="13"/>
      <c r="F131" s="18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4"/>
      <c r="R131" s="19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4"/>
      <c r="AD131" s="19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  <c r="AP131" s="15"/>
    </row>
    <row r="132" spans="1:42">
      <c r="A132" s="20" t="s">
        <v>33</v>
      </c>
      <c r="B132" s="13"/>
      <c r="C132" s="17">
        <f>E132/$B$130</f>
        <v>9.6759334347804486</v>
      </c>
      <c r="D132" s="13">
        <v>676.16907865336975</v>
      </c>
      <c r="E132" s="13">
        <f t="shared" si="29"/>
        <v>268294.2822795923</v>
      </c>
      <c r="F132" s="18">
        <f>E132/$E$143</f>
        <v>0.51102298046988914</v>
      </c>
      <c r="G132" s="13">
        <v>322.61964795578115</v>
      </c>
      <c r="H132" s="13">
        <v>72920.137415340578</v>
      </c>
      <c r="I132" s="13">
        <v>18673.130555492724</v>
      </c>
      <c r="J132" s="13">
        <v>29486.154547216331</v>
      </c>
      <c r="K132" s="13">
        <v>0</v>
      </c>
      <c r="L132" s="13">
        <v>653.24730686416342</v>
      </c>
      <c r="M132" s="13">
        <v>0</v>
      </c>
      <c r="N132" s="13">
        <v>0</v>
      </c>
      <c r="O132" s="13">
        <v>10054.019968706665</v>
      </c>
      <c r="P132" s="13">
        <f t="shared" si="30"/>
        <v>131786.68979362046</v>
      </c>
      <c r="Q132" s="14">
        <f>P132/$E$143</f>
        <v>0.25101551338471922</v>
      </c>
      <c r="R132" s="19">
        <f>P132/$B$130</f>
        <v>4.7528379181196065</v>
      </c>
      <c r="S132" s="13">
        <v>337.65758928093811</v>
      </c>
      <c r="T132" s="13">
        <v>77294.824176992101</v>
      </c>
      <c r="U132" s="13">
        <v>14733.364016771468</v>
      </c>
      <c r="V132" s="13">
        <v>24995.510670978179</v>
      </c>
      <c r="W132" s="13">
        <v>0</v>
      </c>
      <c r="X132" s="13">
        <v>3127.6331810012675</v>
      </c>
      <c r="Y132" s="13">
        <v>0</v>
      </c>
      <c r="Z132" s="13">
        <v>0</v>
      </c>
      <c r="AA132" s="13">
        <v>13167.285798206665</v>
      </c>
      <c r="AB132" s="13">
        <f t="shared" si="31"/>
        <v>133318.61784394967</v>
      </c>
      <c r="AC132" s="14">
        <f>AB132/$E$143</f>
        <v>0.25393339307821505</v>
      </c>
      <c r="AD132" s="19">
        <f>AB132/$B$130</f>
        <v>4.8080863330910875</v>
      </c>
      <c r="AE132" s="13">
        <v>15.891841416650601</v>
      </c>
      <c r="AF132" s="13">
        <v>2263.0779516958714</v>
      </c>
      <c r="AG132" s="13">
        <v>82.713026014407504</v>
      </c>
      <c r="AH132" s="13">
        <v>219.86166154176837</v>
      </c>
      <c r="AI132" s="13">
        <v>0</v>
      </c>
      <c r="AJ132" s="13">
        <v>132.87343049817616</v>
      </c>
      <c r="AK132" s="13">
        <v>0</v>
      </c>
      <c r="AL132" s="13">
        <v>0</v>
      </c>
      <c r="AM132" s="13">
        <v>490.4485722719686</v>
      </c>
      <c r="AN132" s="13">
        <f t="shared" si="32"/>
        <v>3188.9746420221923</v>
      </c>
      <c r="AO132" s="14">
        <f>AN132/$E$143</f>
        <v>6.0740740069548486E-3</v>
      </c>
      <c r="AP132" s="15">
        <f>AN132/$B$130</f>
        <v>0.11500918356975592</v>
      </c>
    </row>
    <row r="133" spans="1:42">
      <c r="A133" s="20" t="s">
        <v>34</v>
      </c>
      <c r="B133" s="13"/>
      <c r="C133" s="17">
        <f>E133/$B$130</f>
        <v>9.2585055328827313</v>
      </c>
      <c r="D133" s="13">
        <v>415.4733349916765</v>
      </c>
      <c r="E133" s="13">
        <f t="shared" si="29"/>
        <v>256719.84141577236</v>
      </c>
      <c r="F133" s="18">
        <f>E133/$E$143</f>
        <v>0.4889770195301108</v>
      </c>
      <c r="G133" s="13">
        <v>204.60031759961993</v>
      </c>
      <c r="H133" s="13">
        <v>96121.52055182695</v>
      </c>
      <c r="I133" s="13">
        <v>11823.201886543644</v>
      </c>
      <c r="J133" s="13">
        <v>14103.592516878385</v>
      </c>
      <c r="K133" s="13">
        <v>0</v>
      </c>
      <c r="L133" s="13">
        <v>120.23843794482042</v>
      </c>
      <c r="M133" s="13">
        <v>0</v>
      </c>
      <c r="N133" s="13">
        <v>0</v>
      </c>
      <c r="O133" s="13">
        <v>1954.1136842243575</v>
      </c>
      <c r="P133" s="13">
        <f t="shared" si="30"/>
        <v>124122.66707741815</v>
      </c>
      <c r="Q133" s="14">
        <f>P133/$E$143</f>
        <v>0.2364177675902665</v>
      </c>
      <c r="R133" s="19">
        <f>P133/$B$130</f>
        <v>4.4764377913090794</v>
      </c>
      <c r="S133" s="13">
        <v>210.87301739205657</v>
      </c>
      <c r="T133" s="13">
        <v>98375.55657864915</v>
      </c>
      <c r="U133" s="13">
        <v>8462.2211353820148</v>
      </c>
      <c r="V133" s="13">
        <v>24285.263630769055</v>
      </c>
      <c r="W133" s="13">
        <v>0</v>
      </c>
      <c r="X133" s="13">
        <v>0</v>
      </c>
      <c r="Y133" s="13">
        <v>0</v>
      </c>
      <c r="Z133" s="13">
        <v>0</v>
      </c>
      <c r="AA133" s="13">
        <v>1474.1329935539952</v>
      </c>
      <c r="AB133" s="13">
        <f t="shared" si="31"/>
        <v>132597.17433835421</v>
      </c>
      <c r="AC133" s="14">
        <f>AB133/$E$143</f>
        <v>0.25255925193984435</v>
      </c>
      <c r="AD133" s="19">
        <f>AB133/$B$130</f>
        <v>4.782067741573651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f t="shared" si="32"/>
        <v>0</v>
      </c>
      <c r="AO133" s="14">
        <f>AN133/$E$143</f>
        <v>0</v>
      </c>
      <c r="AP133" s="15">
        <f>AN133/$B$130</f>
        <v>0</v>
      </c>
    </row>
    <row r="134" spans="1:42">
      <c r="A134" s="21" t="s">
        <v>35</v>
      </c>
      <c r="B134" s="22"/>
      <c r="C134" s="23">
        <f>E134/$B$130</f>
        <v>18.93443896766318</v>
      </c>
      <c r="D134" s="22">
        <v>1091.6424136450462</v>
      </c>
      <c r="E134" s="22">
        <f t="shared" si="29"/>
        <v>525014.12369536469</v>
      </c>
      <c r="F134" s="24">
        <f>E134/$E$143</f>
        <v>1</v>
      </c>
      <c r="G134" s="22">
        <v>527.21996555540113</v>
      </c>
      <c r="H134" s="22">
        <v>169041.65796716753</v>
      </c>
      <c r="I134" s="22">
        <v>30496.332442036368</v>
      </c>
      <c r="J134" s="22">
        <v>43589.747064094714</v>
      </c>
      <c r="K134" s="22">
        <v>0</v>
      </c>
      <c r="L134" s="22">
        <v>773.48574480898378</v>
      </c>
      <c r="M134" s="22">
        <v>0</v>
      </c>
      <c r="N134" s="22">
        <v>0</v>
      </c>
      <c r="O134" s="22">
        <v>12008.133652931023</v>
      </c>
      <c r="P134" s="22">
        <f t="shared" si="30"/>
        <v>255909.35687103862</v>
      </c>
      <c r="Q134" s="25">
        <f>P134/$E$143</f>
        <v>0.48743328097498573</v>
      </c>
      <c r="R134" s="26">
        <f>P134/$B$130</f>
        <v>9.2292757094286859</v>
      </c>
      <c r="S134" s="22">
        <v>548.53060667299474</v>
      </c>
      <c r="T134" s="22">
        <v>175670.38075564126</v>
      </c>
      <c r="U134" s="22">
        <v>23195.585152153482</v>
      </c>
      <c r="V134" s="22">
        <v>49280.774301747238</v>
      </c>
      <c r="W134" s="22">
        <v>0</v>
      </c>
      <c r="X134" s="22">
        <v>3127.6331810012675</v>
      </c>
      <c r="Y134" s="22">
        <v>0</v>
      </c>
      <c r="Z134" s="22">
        <v>0</v>
      </c>
      <c r="AA134" s="22">
        <v>14641.418791760661</v>
      </c>
      <c r="AB134" s="22">
        <f t="shared" si="31"/>
        <v>265915.79218230391</v>
      </c>
      <c r="AC134" s="25">
        <f>AB134/$E$143</f>
        <v>0.50649264501805946</v>
      </c>
      <c r="AD134" s="26">
        <f>AB134/$B$130</f>
        <v>9.5901540746647402</v>
      </c>
      <c r="AE134" s="22">
        <v>15.891841416650601</v>
      </c>
      <c r="AF134" s="22">
        <v>2263.0779516958714</v>
      </c>
      <c r="AG134" s="22">
        <v>82.713026014407504</v>
      </c>
      <c r="AH134" s="22">
        <v>219.86166154176837</v>
      </c>
      <c r="AI134" s="22">
        <v>0</v>
      </c>
      <c r="AJ134" s="22">
        <v>132.87343049817616</v>
      </c>
      <c r="AK134" s="22">
        <v>0</v>
      </c>
      <c r="AL134" s="22">
        <v>0</v>
      </c>
      <c r="AM134" s="22">
        <v>490.4485722719686</v>
      </c>
      <c r="AN134" s="22">
        <f t="shared" si="32"/>
        <v>3188.9746420221923</v>
      </c>
      <c r="AO134" s="25">
        <f>AN134/$E$143</f>
        <v>6.0740740069548486E-3</v>
      </c>
      <c r="AP134" s="27">
        <f>AN134/$B$130</f>
        <v>0.11500918356975592</v>
      </c>
    </row>
    <row r="135" spans="1:42">
      <c r="A135" s="16" t="s">
        <v>36</v>
      </c>
      <c r="B135" s="13"/>
      <c r="C135" s="17"/>
      <c r="D135" s="13"/>
      <c r="E135" s="13"/>
      <c r="F135" s="18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4"/>
      <c r="R135" s="19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4"/>
      <c r="AD135" s="19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  <c r="AP135" s="15"/>
    </row>
    <row r="136" spans="1:42">
      <c r="A136" s="20" t="s">
        <v>33</v>
      </c>
      <c r="B136" s="13"/>
      <c r="C136" s="17">
        <f>E136/$B$130</f>
        <v>0</v>
      </c>
      <c r="D136" s="13">
        <v>0</v>
      </c>
      <c r="E136" s="13">
        <f t="shared" ref="E136:E185" si="34">P136+AB136+AN136</f>
        <v>0</v>
      </c>
      <c r="F136" s="18">
        <f>E136/$E$143</f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f t="shared" ref="P136:P185" si="35">SUM(H136:O136)</f>
        <v>0</v>
      </c>
      <c r="Q136" s="14">
        <f>P136/$E$143</f>
        <v>0</v>
      </c>
      <c r="R136" s="19">
        <f>P136/$B$130</f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f t="shared" ref="AB136:AB185" si="36">SUM(T136:AA136)</f>
        <v>0</v>
      </c>
      <c r="AC136" s="14">
        <f>AB136/$E$143</f>
        <v>0</v>
      </c>
      <c r="AD136" s="19">
        <f>AB136/$B$130</f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f t="shared" ref="AN136:AN185" si="37">SUM(AF136:AM136)</f>
        <v>0</v>
      </c>
      <c r="AO136" s="14">
        <f>AN136/$E$143</f>
        <v>0</v>
      </c>
      <c r="AP136" s="15">
        <f>AN136/$B$130</f>
        <v>0</v>
      </c>
    </row>
    <row r="137" spans="1:42">
      <c r="A137" s="20" t="s">
        <v>34</v>
      </c>
      <c r="B137" s="13"/>
      <c r="C137" s="17">
        <f>E137/$B$130</f>
        <v>0</v>
      </c>
      <c r="D137" s="13">
        <v>0</v>
      </c>
      <c r="E137" s="13">
        <f t="shared" si="34"/>
        <v>0</v>
      </c>
      <c r="F137" s="18">
        <f>E137/$E$143</f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f t="shared" si="35"/>
        <v>0</v>
      </c>
      <c r="Q137" s="14">
        <f>P137/$E$143</f>
        <v>0</v>
      </c>
      <c r="R137" s="19">
        <f>P137/$B$130</f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f t="shared" si="36"/>
        <v>0</v>
      </c>
      <c r="AC137" s="14">
        <f>AB137/$E$143</f>
        <v>0</v>
      </c>
      <c r="AD137" s="19">
        <f>AB137/$B$130</f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f t="shared" si="37"/>
        <v>0</v>
      </c>
      <c r="AO137" s="14">
        <f>AN137/$E$143</f>
        <v>0</v>
      </c>
      <c r="AP137" s="15">
        <f>AN137/$B$130</f>
        <v>0</v>
      </c>
    </row>
    <row r="138" spans="1:42">
      <c r="A138" s="21" t="s">
        <v>37</v>
      </c>
      <c r="B138" s="22"/>
      <c r="C138" s="23">
        <f>E138/$B$130</f>
        <v>0</v>
      </c>
      <c r="D138" s="22">
        <v>0</v>
      </c>
      <c r="E138" s="22">
        <f t="shared" si="34"/>
        <v>0</v>
      </c>
      <c r="F138" s="24">
        <f>E138/$E$143</f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f t="shared" si="35"/>
        <v>0</v>
      </c>
      <c r="Q138" s="25">
        <f>P138/$E$143</f>
        <v>0</v>
      </c>
      <c r="R138" s="26">
        <f>P138/$B$130</f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f t="shared" si="36"/>
        <v>0</v>
      </c>
      <c r="AC138" s="25">
        <f>AB138/$E$143</f>
        <v>0</v>
      </c>
      <c r="AD138" s="26">
        <f>AB138/$B$130</f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f t="shared" si="37"/>
        <v>0</v>
      </c>
      <c r="AO138" s="25">
        <f>AN138/$E$143</f>
        <v>0</v>
      </c>
      <c r="AP138" s="27">
        <f>AN138/$B$130</f>
        <v>0</v>
      </c>
    </row>
    <row r="139" spans="1:42">
      <c r="A139" s="16" t="s">
        <v>38</v>
      </c>
      <c r="B139" s="13"/>
      <c r="C139" s="17"/>
      <c r="D139" s="13"/>
      <c r="E139" s="13"/>
      <c r="F139" s="18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4"/>
      <c r="R139" s="19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4"/>
      <c r="AD139" s="19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  <c r="AP139" s="15"/>
    </row>
    <row r="140" spans="1:42">
      <c r="A140" s="20" t="s">
        <v>33</v>
      </c>
      <c r="B140" s="13"/>
      <c r="C140" s="17">
        <f>E140/$B$130</f>
        <v>0</v>
      </c>
      <c r="D140" s="13">
        <v>0</v>
      </c>
      <c r="E140" s="13">
        <f t="shared" si="34"/>
        <v>0</v>
      </c>
      <c r="F140" s="18">
        <f>E140/$E$143</f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f t="shared" si="35"/>
        <v>0</v>
      </c>
      <c r="Q140" s="14">
        <f>P140/$E$143</f>
        <v>0</v>
      </c>
      <c r="R140" s="19">
        <f>P140/$B$130</f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f t="shared" si="36"/>
        <v>0</v>
      </c>
      <c r="AC140" s="14">
        <f>AB140/$E$143</f>
        <v>0</v>
      </c>
      <c r="AD140" s="19">
        <f>AB140/$B$130</f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f t="shared" si="37"/>
        <v>0</v>
      </c>
      <c r="AO140" s="14">
        <f>AN140/$E$143</f>
        <v>0</v>
      </c>
      <c r="AP140" s="15">
        <f>AN140/$B$130</f>
        <v>0</v>
      </c>
    </row>
    <row r="141" spans="1:42">
      <c r="A141" s="20" t="s">
        <v>34</v>
      </c>
      <c r="B141" s="13"/>
      <c r="C141" s="17">
        <f>E141/$B$130</f>
        <v>0</v>
      </c>
      <c r="D141" s="13">
        <v>0</v>
      </c>
      <c r="E141" s="13">
        <f t="shared" si="34"/>
        <v>0</v>
      </c>
      <c r="F141" s="18">
        <f>E141/$E$143</f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f t="shared" si="35"/>
        <v>0</v>
      </c>
      <c r="Q141" s="14">
        <f>P141/$E$143</f>
        <v>0</v>
      </c>
      <c r="R141" s="19">
        <f>P141/$B$130</f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f t="shared" si="36"/>
        <v>0</v>
      </c>
      <c r="AC141" s="14">
        <f>AB141/$E$143</f>
        <v>0</v>
      </c>
      <c r="AD141" s="19">
        <f>AB141/$B$130</f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f t="shared" si="37"/>
        <v>0</v>
      </c>
      <c r="AO141" s="14">
        <f>AN141/$E$143</f>
        <v>0</v>
      </c>
      <c r="AP141" s="15">
        <f>AN141/$B$130</f>
        <v>0</v>
      </c>
    </row>
    <row r="142" spans="1:42">
      <c r="A142" s="21" t="s">
        <v>39</v>
      </c>
      <c r="B142" s="22"/>
      <c r="C142" s="23">
        <f>E142/$B$130</f>
        <v>0</v>
      </c>
      <c r="D142" s="22">
        <v>0</v>
      </c>
      <c r="E142" s="22">
        <f t="shared" si="34"/>
        <v>0</v>
      </c>
      <c r="F142" s="24">
        <f>E142/$E$143</f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f t="shared" si="35"/>
        <v>0</v>
      </c>
      <c r="Q142" s="25">
        <f>P142/$E$143</f>
        <v>0</v>
      </c>
      <c r="R142" s="26">
        <f>P142/$B$130</f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f t="shared" si="36"/>
        <v>0</v>
      </c>
      <c r="AC142" s="25">
        <f>AB142/$E$143</f>
        <v>0</v>
      </c>
      <c r="AD142" s="26">
        <f>AB142/$B$130</f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f t="shared" si="37"/>
        <v>0</v>
      </c>
      <c r="AO142" s="25">
        <f>AN142/$E$143</f>
        <v>0</v>
      </c>
      <c r="AP142" s="27">
        <f>AN142/$B$130</f>
        <v>0</v>
      </c>
    </row>
    <row r="143" spans="1:42">
      <c r="A143" s="38" t="s">
        <v>58</v>
      </c>
      <c r="B143" s="29"/>
      <c r="C143" s="30">
        <f>E143/$B$130</f>
        <v>18.93443896766318</v>
      </c>
      <c r="D143" s="29">
        <v>1091.6424136450462</v>
      </c>
      <c r="E143" s="29">
        <f t="shared" si="34"/>
        <v>525014.12369536469</v>
      </c>
      <c r="F143" s="31">
        <f>E143/$E$143</f>
        <v>1</v>
      </c>
      <c r="G143" s="29">
        <v>527.21996555540113</v>
      </c>
      <c r="H143" s="29">
        <v>169041.65796716753</v>
      </c>
      <c r="I143" s="29">
        <v>30496.332442036368</v>
      </c>
      <c r="J143" s="29">
        <v>43589.747064094714</v>
      </c>
      <c r="K143" s="29">
        <v>0</v>
      </c>
      <c r="L143" s="29">
        <v>773.48574480898378</v>
      </c>
      <c r="M143" s="29">
        <v>0</v>
      </c>
      <c r="N143" s="29">
        <v>0</v>
      </c>
      <c r="O143" s="29">
        <v>12008.133652931023</v>
      </c>
      <c r="P143" s="29">
        <f t="shared" si="35"/>
        <v>255909.35687103862</v>
      </c>
      <c r="Q143" s="32">
        <f>P143/$E$143</f>
        <v>0.48743328097498573</v>
      </c>
      <c r="R143" s="33">
        <f>P143/$B$130</f>
        <v>9.2292757094286859</v>
      </c>
      <c r="S143" s="29">
        <v>548.53060667299474</v>
      </c>
      <c r="T143" s="29">
        <v>175670.38075564126</v>
      </c>
      <c r="U143" s="29">
        <v>23195.585152153482</v>
      </c>
      <c r="V143" s="29">
        <v>49280.774301747238</v>
      </c>
      <c r="W143" s="29">
        <v>0</v>
      </c>
      <c r="X143" s="29">
        <v>3127.6331810012675</v>
      </c>
      <c r="Y143" s="29">
        <v>0</v>
      </c>
      <c r="Z143" s="29">
        <v>0</v>
      </c>
      <c r="AA143" s="29">
        <v>14641.418791760661</v>
      </c>
      <c r="AB143" s="29">
        <f t="shared" si="36"/>
        <v>265915.79218230391</v>
      </c>
      <c r="AC143" s="32">
        <f>AB143/$E$143</f>
        <v>0.50649264501805946</v>
      </c>
      <c r="AD143" s="33">
        <f>AB143/$B$130</f>
        <v>9.5901540746647402</v>
      </c>
      <c r="AE143" s="29">
        <v>15.891841416650601</v>
      </c>
      <c r="AF143" s="29">
        <v>2263.0779516958714</v>
      </c>
      <c r="AG143" s="29">
        <v>82.713026014407504</v>
      </c>
      <c r="AH143" s="29">
        <v>219.86166154176837</v>
      </c>
      <c r="AI143" s="29">
        <v>0</v>
      </c>
      <c r="AJ143" s="29">
        <v>132.87343049817616</v>
      </c>
      <c r="AK143" s="29">
        <v>0</v>
      </c>
      <c r="AL143" s="29">
        <v>0</v>
      </c>
      <c r="AM143" s="29">
        <v>490.4485722719686</v>
      </c>
      <c r="AN143" s="29">
        <f t="shared" si="37"/>
        <v>3188.9746420221923</v>
      </c>
      <c r="AO143" s="32">
        <f>AN143/$E$143</f>
        <v>6.0740740069548486E-3</v>
      </c>
      <c r="AP143" s="34">
        <f>AN143/$B$130</f>
        <v>0.11500918356975592</v>
      </c>
    </row>
    <row r="144" spans="1:42">
      <c r="A144" s="35" t="s">
        <v>59</v>
      </c>
      <c r="B144" s="8">
        <v>314380</v>
      </c>
      <c r="C144" s="9"/>
      <c r="D144" s="8"/>
      <c r="E144" s="8"/>
      <c r="F144" s="36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11"/>
      <c r="R144" s="37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11"/>
      <c r="AD144" s="37"/>
      <c r="AE144" s="8"/>
      <c r="AF144" s="8"/>
      <c r="AG144" s="8"/>
      <c r="AH144" s="8"/>
      <c r="AI144" s="8"/>
      <c r="AJ144" s="8"/>
      <c r="AK144" s="8"/>
      <c r="AL144" s="8"/>
      <c r="AM144" s="8"/>
      <c r="AN144" s="13"/>
      <c r="AO144" s="14"/>
      <c r="AP144" s="15"/>
    </row>
    <row r="145" spans="1:42">
      <c r="A145" s="16" t="s">
        <v>32</v>
      </c>
      <c r="B145" s="13"/>
      <c r="C145" s="17"/>
      <c r="D145" s="13"/>
      <c r="E145" s="13"/>
      <c r="F145" s="18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4"/>
      <c r="R145" s="19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4"/>
      <c r="AD145" s="19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  <c r="AP145" s="15"/>
    </row>
    <row r="146" spans="1:42">
      <c r="A146" s="20" t="s">
        <v>33</v>
      </c>
      <c r="B146" s="13"/>
      <c r="C146" s="17">
        <f>E146/$B$144</f>
        <v>10.899009913739491</v>
      </c>
      <c r="D146" s="13">
        <v>8057.1284976646193</v>
      </c>
      <c r="E146" s="13">
        <f t="shared" si="34"/>
        <v>3426430.7366814208</v>
      </c>
      <c r="F146" s="18">
        <f>E146/$E$157</f>
        <v>0.20298638380012285</v>
      </c>
      <c r="G146" s="13">
        <v>1995.5893873505274</v>
      </c>
      <c r="H146" s="13">
        <v>228415.86391211522</v>
      </c>
      <c r="I146" s="13">
        <v>89928.620414449804</v>
      </c>
      <c r="J146" s="13">
        <v>339693.37596155278</v>
      </c>
      <c r="K146" s="13">
        <v>191207.19922313909</v>
      </c>
      <c r="L146" s="13">
        <v>4371.2669273608562</v>
      </c>
      <c r="M146" s="13">
        <v>0</v>
      </c>
      <c r="N146" s="13">
        <v>8857.7067058979155</v>
      </c>
      <c r="O146" s="13">
        <v>73506.346592152127</v>
      </c>
      <c r="P146" s="13">
        <f t="shared" si="35"/>
        <v>935980.37973666785</v>
      </c>
      <c r="Q146" s="14">
        <f>P146/$E$157</f>
        <v>5.5448741618113959E-2</v>
      </c>
      <c r="R146" s="19">
        <f>P146/$B$144</f>
        <v>2.9772262222045547</v>
      </c>
      <c r="S146" s="13">
        <v>5574.6111167315112</v>
      </c>
      <c r="T146" s="13">
        <v>518882.26203306386</v>
      </c>
      <c r="U146" s="13">
        <v>208734.45569920447</v>
      </c>
      <c r="V146" s="13">
        <v>861579.49322773947</v>
      </c>
      <c r="W146" s="13">
        <v>512558.52886439202</v>
      </c>
      <c r="X146" s="13">
        <v>4633.9063873318983</v>
      </c>
      <c r="Y146" s="13">
        <v>0</v>
      </c>
      <c r="Z146" s="13">
        <v>17650.043189132135</v>
      </c>
      <c r="AA146" s="13">
        <v>156095.58030473825</v>
      </c>
      <c r="AB146" s="13">
        <f t="shared" si="36"/>
        <v>2280134.269705602</v>
      </c>
      <c r="AC146" s="14">
        <f>AB146/$E$157</f>
        <v>0.13507823316882275</v>
      </c>
      <c r="AD146" s="19">
        <f>AB146/$B$144</f>
        <v>7.2527968372848211</v>
      </c>
      <c r="AE146" s="13">
        <v>486.92799358258043</v>
      </c>
      <c r="AF146" s="13">
        <v>52714.284888097551</v>
      </c>
      <c r="AG146" s="13">
        <v>18027.262698047758</v>
      </c>
      <c r="AH146" s="13">
        <v>100507.7556036024</v>
      </c>
      <c r="AI146" s="13">
        <v>26578.105364820611</v>
      </c>
      <c r="AJ146" s="13">
        <v>0</v>
      </c>
      <c r="AK146" s="13">
        <v>0</v>
      </c>
      <c r="AL146" s="13">
        <v>2993.6003761038382</v>
      </c>
      <c r="AM146" s="13">
        <v>9495.0783084786617</v>
      </c>
      <c r="AN146" s="13">
        <f t="shared" si="37"/>
        <v>210316.08723915083</v>
      </c>
      <c r="AO146" s="14">
        <f>AN146/$E$157</f>
        <v>1.2459409013186101E-2</v>
      </c>
      <c r="AP146" s="15">
        <f>AN146/$B$144</f>
        <v>0.66898685425011395</v>
      </c>
    </row>
    <row r="147" spans="1:42">
      <c r="A147" s="20" t="s">
        <v>34</v>
      </c>
      <c r="B147" s="13"/>
      <c r="C147" s="17">
        <f>E147/$B$144</f>
        <v>5.4240486612112955</v>
      </c>
      <c r="D147" s="13">
        <v>1994.5573229851748</v>
      </c>
      <c r="E147" s="13">
        <f t="shared" si="34"/>
        <v>1705212.418111607</v>
      </c>
      <c r="F147" s="18">
        <f>E147/$E$157</f>
        <v>0.10101908632152244</v>
      </c>
      <c r="G147" s="13">
        <v>182.21682157402006</v>
      </c>
      <c r="H147" s="13">
        <v>13582.207351998946</v>
      </c>
      <c r="I147" s="13">
        <v>7317.0010646507117</v>
      </c>
      <c r="J147" s="13">
        <v>46368.74094867082</v>
      </c>
      <c r="K147" s="13">
        <v>43780.42360510389</v>
      </c>
      <c r="L147" s="13">
        <v>223.82279046283043</v>
      </c>
      <c r="M147" s="13">
        <v>0</v>
      </c>
      <c r="N147" s="13">
        <v>15734.177778649737</v>
      </c>
      <c r="O147" s="13">
        <v>906.81905514954428</v>
      </c>
      <c r="P147" s="13">
        <f t="shared" si="35"/>
        <v>127913.19259468648</v>
      </c>
      <c r="Q147" s="14">
        <f>P147/$E$157</f>
        <v>7.5777502598145105E-3</v>
      </c>
      <c r="R147" s="19">
        <f>P147/$B$144</f>
        <v>0.40687445955431795</v>
      </c>
      <c r="S147" s="13">
        <v>1399.8789327148147</v>
      </c>
      <c r="T147" s="13">
        <v>60272.080833535765</v>
      </c>
      <c r="U147" s="13">
        <v>50894.0462585696</v>
      </c>
      <c r="V147" s="13">
        <v>462910.80016984622</v>
      </c>
      <c r="W147" s="13">
        <v>556437.05335127981</v>
      </c>
      <c r="X147" s="13">
        <v>119.67611504068049</v>
      </c>
      <c r="Y147" s="13">
        <v>0</v>
      </c>
      <c r="Z147" s="13">
        <v>70097.395227099463</v>
      </c>
      <c r="AA147" s="13">
        <v>468.31809518089483</v>
      </c>
      <c r="AB147" s="13">
        <f t="shared" si="36"/>
        <v>1201199.3700505525</v>
      </c>
      <c r="AC147" s="14">
        <f>AB147/$E$157</f>
        <v>7.1160672748838222E-2</v>
      </c>
      <c r="AD147" s="19">
        <f>AB147/$B$144</f>
        <v>3.8208517400933664</v>
      </c>
      <c r="AE147" s="13">
        <v>412.46156869634007</v>
      </c>
      <c r="AF147" s="13">
        <v>39984.053015610196</v>
      </c>
      <c r="AG147" s="13">
        <v>6416.5760647277511</v>
      </c>
      <c r="AH147" s="13">
        <v>138279.60282664743</v>
      </c>
      <c r="AI147" s="13">
        <v>158284.83064728061</v>
      </c>
      <c r="AJ147" s="13">
        <v>206.18857449457656</v>
      </c>
      <c r="AK147" s="13">
        <v>0</v>
      </c>
      <c r="AL147" s="13">
        <v>32723.333196586322</v>
      </c>
      <c r="AM147" s="13">
        <v>205.27114102102641</v>
      </c>
      <c r="AN147" s="13">
        <f t="shared" si="37"/>
        <v>376099.85546636791</v>
      </c>
      <c r="AO147" s="14">
        <f>AN147/$E$157</f>
        <v>2.2280663312869715E-2</v>
      </c>
      <c r="AP147" s="15">
        <f>AN147/$B$144</f>
        <v>1.1963224615636106</v>
      </c>
    </row>
    <row r="148" spans="1:42">
      <c r="A148" s="21" t="s">
        <v>35</v>
      </c>
      <c r="B148" s="22"/>
      <c r="C148" s="23">
        <f>E148/$B$144</f>
        <v>16.323058574950785</v>
      </c>
      <c r="D148" s="22">
        <v>10051.685820649795</v>
      </c>
      <c r="E148" s="22">
        <f t="shared" si="34"/>
        <v>5131643.1547930278</v>
      </c>
      <c r="F148" s="24">
        <f>E148/$E$157</f>
        <v>0.3040054701216453</v>
      </c>
      <c r="G148" s="22">
        <v>2177.8062089245477</v>
      </c>
      <c r="H148" s="22">
        <v>241998.07126411417</v>
      </c>
      <c r="I148" s="22">
        <v>97245.621479100519</v>
      </c>
      <c r="J148" s="22">
        <v>386062.11691022362</v>
      </c>
      <c r="K148" s="22">
        <v>234987.62282824298</v>
      </c>
      <c r="L148" s="22">
        <v>4595.0897178236864</v>
      </c>
      <c r="M148" s="22">
        <v>0</v>
      </c>
      <c r="N148" s="22">
        <v>24591.884484547652</v>
      </c>
      <c r="O148" s="22">
        <v>74413.165647301677</v>
      </c>
      <c r="P148" s="22">
        <f t="shared" si="35"/>
        <v>1063893.5723313543</v>
      </c>
      <c r="Q148" s="25">
        <f>P148/$E$157</f>
        <v>6.302649187792847E-2</v>
      </c>
      <c r="R148" s="26">
        <f>P148/$B$144</f>
        <v>3.3841006817588721</v>
      </c>
      <c r="S148" s="22">
        <v>6974.4900494463254</v>
      </c>
      <c r="T148" s="22">
        <v>579154.34286659968</v>
      </c>
      <c r="U148" s="22">
        <v>259628.50195777407</v>
      </c>
      <c r="V148" s="22">
        <v>1324490.2933975856</v>
      </c>
      <c r="W148" s="22">
        <v>1068995.5822156719</v>
      </c>
      <c r="X148" s="22">
        <v>4753.5825023725783</v>
      </c>
      <c r="Y148" s="22">
        <v>0</v>
      </c>
      <c r="Z148" s="22">
        <v>87747.438416231598</v>
      </c>
      <c r="AA148" s="22">
        <v>156563.89839991916</v>
      </c>
      <c r="AB148" s="22">
        <f t="shared" si="36"/>
        <v>3481333.6397561547</v>
      </c>
      <c r="AC148" s="25">
        <f>AB148/$E$157</f>
        <v>0.206238905917661</v>
      </c>
      <c r="AD148" s="26">
        <f>AB148/$B$144</f>
        <v>11.073648577378188</v>
      </c>
      <c r="AE148" s="22">
        <v>899.38956227892049</v>
      </c>
      <c r="AF148" s="22">
        <v>92698.337903707754</v>
      </c>
      <c r="AG148" s="22">
        <v>24443.838762775507</v>
      </c>
      <c r="AH148" s="22">
        <v>238787.35843024985</v>
      </c>
      <c r="AI148" s="22">
        <v>184862.93601210121</v>
      </c>
      <c r="AJ148" s="22">
        <v>206.18857449457656</v>
      </c>
      <c r="AK148" s="22">
        <v>0</v>
      </c>
      <c r="AL148" s="22">
        <v>35716.933572690163</v>
      </c>
      <c r="AM148" s="22">
        <v>9700.3494494996885</v>
      </c>
      <c r="AN148" s="22">
        <f t="shared" si="37"/>
        <v>586415.9427055188</v>
      </c>
      <c r="AO148" s="25">
        <f>AN148/$E$157</f>
        <v>3.4740072326055818E-2</v>
      </c>
      <c r="AP148" s="27">
        <f>AN148/$B$144</f>
        <v>1.8653093158137248</v>
      </c>
    </row>
    <row r="149" spans="1:42">
      <c r="A149" s="16" t="s">
        <v>36</v>
      </c>
      <c r="B149" s="13"/>
      <c r="C149" s="17"/>
      <c r="D149" s="13"/>
      <c r="E149" s="13"/>
      <c r="F149" s="18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4"/>
      <c r="R149" s="19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4"/>
      <c r="AD149" s="19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  <c r="AP149" s="15"/>
    </row>
    <row r="150" spans="1:42">
      <c r="A150" s="20" t="s">
        <v>33</v>
      </c>
      <c r="B150" s="13"/>
      <c r="C150" s="17">
        <f>E150/$B$144</f>
        <v>9.7747050124720989</v>
      </c>
      <c r="D150" s="13">
        <v>7827.4129376321489</v>
      </c>
      <c r="E150" s="13">
        <f t="shared" si="34"/>
        <v>3072971.7618209785</v>
      </c>
      <c r="F150" s="18">
        <f>E150/$E$157</f>
        <v>0.18204699682797912</v>
      </c>
      <c r="G150" s="13">
        <v>1484.3576130451731</v>
      </c>
      <c r="H150" s="13">
        <v>133916.36594285979</v>
      </c>
      <c r="I150" s="13">
        <v>52342.200414893916</v>
      </c>
      <c r="J150" s="13">
        <v>230272.3363714983</v>
      </c>
      <c r="K150" s="13">
        <v>79268.85104898717</v>
      </c>
      <c r="L150" s="13">
        <v>388.02830673279715</v>
      </c>
      <c r="M150" s="13">
        <v>4541.336506362406</v>
      </c>
      <c r="N150" s="13">
        <v>1248.4734630562002</v>
      </c>
      <c r="O150" s="13">
        <v>140836.51146261231</v>
      </c>
      <c r="P150" s="13">
        <f t="shared" si="35"/>
        <v>642814.10351700289</v>
      </c>
      <c r="Q150" s="14">
        <f>P150/$E$157</f>
        <v>3.808117553107454E-2</v>
      </c>
      <c r="R150" s="19">
        <f>P150/$B$144</f>
        <v>2.0447041908423018</v>
      </c>
      <c r="S150" s="13">
        <v>5334.0454062384233</v>
      </c>
      <c r="T150" s="13">
        <v>486984.11388881126</v>
      </c>
      <c r="U150" s="13">
        <v>203356.13304486123</v>
      </c>
      <c r="V150" s="13">
        <v>875131.36914295505</v>
      </c>
      <c r="W150" s="13">
        <v>356822.14865753165</v>
      </c>
      <c r="X150" s="13">
        <v>5962.2591491687408</v>
      </c>
      <c r="Y150" s="13">
        <v>22977.373516260228</v>
      </c>
      <c r="Z150" s="13">
        <v>4940.8254158111004</v>
      </c>
      <c r="AA150" s="13">
        <v>120358.16317148753</v>
      </c>
      <c r="AB150" s="13">
        <f t="shared" si="36"/>
        <v>2076532.3859868869</v>
      </c>
      <c r="AC150" s="14">
        <f>AB150/$E$157</f>
        <v>0.12301658263886557</v>
      </c>
      <c r="AD150" s="19">
        <f>AB150/$B$144</f>
        <v>6.6051669507821327</v>
      </c>
      <c r="AE150" s="13">
        <v>1009.0099183485531</v>
      </c>
      <c r="AF150" s="13">
        <v>139190.75050424939</v>
      </c>
      <c r="AG150" s="13">
        <v>56040.89270713248</v>
      </c>
      <c r="AH150" s="13">
        <v>117210.03286041021</v>
      </c>
      <c r="AI150" s="13">
        <v>19009.079850054753</v>
      </c>
      <c r="AJ150" s="13">
        <v>2155.5470369763466</v>
      </c>
      <c r="AK150" s="13">
        <v>1196.7067835829466</v>
      </c>
      <c r="AL150" s="13">
        <v>1752.9148441488037</v>
      </c>
      <c r="AM150" s="13">
        <v>17069.347730533769</v>
      </c>
      <c r="AN150" s="13">
        <f t="shared" si="37"/>
        <v>353625.27231708862</v>
      </c>
      <c r="AO150" s="14">
        <f>AN150/$E$157</f>
        <v>2.0949238658039011E-2</v>
      </c>
      <c r="AP150" s="15">
        <f>AN150/$B$144</f>
        <v>1.124833870847664</v>
      </c>
    </row>
    <row r="151" spans="1:42">
      <c r="A151" s="20" t="s">
        <v>34</v>
      </c>
      <c r="B151" s="13"/>
      <c r="C151" s="17">
        <f>E151/$B$144</f>
        <v>11.441729859705223</v>
      </c>
      <c r="D151" s="13">
        <v>5006.5828984064065</v>
      </c>
      <c r="E151" s="13">
        <f t="shared" si="34"/>
        <v>3597051.0332941278</v>
      </c>
      <c r="F151" s="18">
        <f>E151/$E$157</f>
        <v>0.2130941605724796</v>
      </c>
      <c r="G151" s="13">
        <v>475.96477070097018</v>
      </c>
      <c r="H151" s="13">
        <v>18009.992039186745</v>
      </c>
      <c r="I151" s="13">
        <v>24201.1632440555</v>
      </c>
      <c r="J151" s="13">
        <v>133731.47654840819</v>
      </c>
      <c r="K151" s="13">
        <v>149775.34258901794</v>
      </c>
      <c r="L151" s="13">
        <v>47.863624807036587</v>
      </c>
      <c r="M151" s="13">
        <v>4133.5308974643231</v>
      </c>
      <c r="N151" s="13">
        <v>10091.335320187554</v>
      </c>
      <c r="O151" s="13">
        <v>43.769270567370164</v>
      </c>
      <c r="P151" s="13">
        <f t="shared" si="35"/>
        <v>340034.47353369469</v>
      </c>
      <c r="Q151" s="14">
        <f>P151/$E$157</f>
        <v>2.0144101385464765E-2</v>
      </c>
      <c r="R151" s="19">
        <f>P151/$B$144</f>
        <v>1.0816033893176877</v>
      </c>
      <c r="S151" s="13">
        <v>3069.4303087560552</v>
      </c>
      <c r="T151" s="13">
        <v>140807.12407165047</v>
      </c>
      <c r="U151" s="13">
        <v>265121.54694455146</v>
      </c>
      <c r="V151" s="13">
        <v>1005150.1472535199</v>
      </c>
      <c r="W151" s="13">
        <v>796199.6869752123</v>
      </c>
      <c r="X151" s="13">
        <v>365.44128885907878</v>
      </c>
      <c r="Y151" s="13">
        <v>6911.3616304044717</v>
      </c>
      <c r="Z151" s="13">
        <v>73914.148686346016</v>
      </c>
      <c r="AA151" s="13">
        <v>790.12776659480949</v>
      </c>
      <c r="AB151" s="13">
        <f t="shared" si="36"/>
        <v>2289259.5846171384</v>
      </c>
      <c r="AC151" s="14">
        <f>AB151/$E$157</f>
        <v>0.13561882914675988</v>
      </c>
      <c r="AD151" s="19">
        <f>AB151/$B$144</f>
        <v>7.2818232222696686</v>
      </c>
      <c r="AE151" s="13">
        <v>1461.1878189493812</v>
      </c>
      <c r="AF151" s="13">
        <v>153002.95425212904</v>
      </c>
      <c r="AG151" s="13">
        <v>236563.44088877845</v>
      </c>
      <c r="AH151" s="13">
        <v>375750.75129493437</v>
      </c>
      <c r="AI151" s="13">
        <v>161175.354891027</v>
      </c>
      <c r="AJ151" s="13">
        <v>131.34360928916195</v>
      </c>
      <c r="AK151" s="13">
        <v>383.04685188429397</v>
      </c>
      <c r="AL151" s="13">
        <v>40523.363255294942</v>
      </c>
      <c r="AM151" s="13">
        <v>226.72009995740189</v>
      </c>
      <c r="AN151" s="13">
        <f t="shared" si="37"/>
        <v>967756.97514329478</v>
      </c>
      <c r="AO151" s="14">
        <f>AN151/$E$157</f>
        <v>5.7331230040254949E-2</v>
      </c>
      <c r="AP151" s="15">
        <f>AN151/$B$144</f>
        <v>3.0783032481178663</v>
      </c>
    </row>
    <row r="152" spans="1:42">
      <c r="A152" s="21" t="s">
        <v>37</v>
      </c>
      <c r="B152" s="22"/>
      <c r="C152" s="23">
        <f>E152/$B$144</f>
        <v>21.216434872177317</v>
      </c>
      <c r="D152" s="22">
        <v>12833.995836038555</v>
      </c>
      <c r="E152" s="22">
        <f t="shared" si="34"/>
        <v>6670022.7951151049</v>
      </c>
      <c r="F152" s="24">
        <f>E152/$E$157</f>
        <v>0.39514115740045863</v>
      </c>
      <c r="G152" s="22">
        <v>1960.3223837461433</v>
      </c>
      <c r="H152" s="22">
        <v>151926.35798204652</v>
      </c>
      <c r="I152" s="22">
        <v>76543.363658949413</v>
      </c>
      <c r="J152" s="22">
        <v>364003.81291990646</v>
      </c>
      <c r="K152" s="22">
        <v>229044.19363800512</v>
      </c>
      <c r="L152" s="22">
        <v>435.89193153983376</v>
      </c>
      <c r="M152" s="22">
        <v>8674.8674038267291</v>
      </c>
      <c r="N152" s="22">
        <v>11339.808783243754</v>
      </c>
      <c r="O152" s="22">
        <v>140880.28073317968</v>
      </c>
      <c r="P152" s="22">
        <f t="shared" si="35"/>
        <v>982848.57705069752</v>
      </c>
      <c r="Q152" s="25">
        <f>P152/$E$157</f>
        <v>5.8225276916539302E-2</v>
      </c>
      <c r="R152" s="26">
        <f>P152/$B$144</f>
        <v>3.1263075801599896</v>
      </c>
      <c r="S152" s="22">
        <v>8403.475714994478</v>
      </c>
      <c r="T152" s="22">
        <v>627791.23796046176</v>
      </c>
      <c r="U152" s="22">
        <v>468477.67998941266</v>
      </c>
      <c r="V152" s="22">
        <v>1880281.516396475</v>
      </c>
      <c r="W152" s="22">
        <v>1153021.835632744</v>
      </c>
      <c r="X152" s="22">
        <v>6327.7004380278195</v>
      </c>
      <c r="Y152" s="22">
        <v>29888.735146664701</v>
      </c>
      <c r="Z152" s="22">
        <v>78854.97410215711</v>
      </c>
      <c r="AA152" s="22">
        <v>121148.29093808234</v>
      </c>
      <c r="AB152" s="22">
        <f t="shared" si="36"/>
        <v>4365791.9706040248</v>
      </c>
      <c r="AC152" s="25">
        <f>AB152/$E$157</f>
        <v>0.25863541178562544</v>
      </c>
      <c r="AD152" s="26">
        <f>AB152/$B$144</f>
        <v>13.8869901730518</v>
      </c>
      <c r="AE152" s="22">
        <v>2470.1977372979345</v>
      </c>
      <c r="AF152" s="22">
        <v>292193.70475637843</v>
      </c>
      <c r="AG152" s="22">
        <v>292604.33359591092</v>
      </c>
      <c r="AH152" s="22">
        <v>492960.78415534459</v>
      </c>
      <c r="AI152" s="22">
        <v>180184.43474108176</v>
      </c>
      <c r="AJ152" s="22">
        <v>2286.8906462655086</v>
      </c>
      <c r="AK152" s="22">
        <v>1579.7536354672407</v>
      </c>
      <c r="AL152" s="22">
        <v>42276.278099443749</v>
      </c>
      <c r="AM152" s="22">
        <v>17296.067830491171</v>
      </c>
      <c r="AN152" s="22">
        <f t="shared" si="37"/>
        <v>1321382.2474603832</v>
      </c>
      <c r="AO152" s="25">
        <f>AN152/$E$157</f>
        <v>7.8280468698293942E-2</v>
      </c>
      <c r="AP152" s="27">
        <f>AN152/$B$144</f>
        <v>4.2031371189655298</v>
      </c>
    </row>
    <row r="153" spans="1:42">
      <c r="A153" s="16" t="s">
        <v>38</v>
      </c>
      <c r="B153" s="13"/>
      <c r="C153" s="17"/>
      <c r="D153" s="13"/>
      <c r="E153" s="13"/>
      <c r="F153" s="18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4"/>
      <c r="R153" s="19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4"/>
      <c r="AD153" s="19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  <c r="AP153" s="15"/>
    </row>
    <row r="154" spans="1:42">
      <c r="A154" s="20" t="s">
        <v>33</v>
      </c>
      <c r="B154" s="13"/>
      <c r="C154" s="17">
        <f>E154/$B$144</f>
        <v>4.9534227026332944</v>
      </c>
      <c r="D154" s="13">
        <v>7261.8275439048302</v>
      </c>
      <c r="E154" s="13">
        <f t="shared" si="34"/>
        <v>1557257.0292538551</v>
      </c>
      <c r="F154" s="18">
        <f>E154/$E$157</f>
        <v>9.2254009290645811E-2</v>
      </c>
      <c r="G154" s="13">
        <v>2166.1590015191155</v>
      </c>
      <c r="H154" s="13">
        <v>143677.12969293434</v>
      </c>
      <c r="I154" s="13">
        <v>20603.788326192764</v>
      </c>
      <c r="J154" s="13">
        <v>23904.856911473456</v>
      </c>
      <c r="K154" s="13">
        <v>156311.59486305935</v>
      </c>
      <c r="L154" s="13">
        <v>50471.63585735955</v>
      </c>
      <c r="M154" s="13">
        <v>54070.241277033965</v>
      </c>
      <c r="N154" s="13">
        <v>38.255017817095911</v>
      </c>
      <c r="O154" s="13">
        <v>12437.10294685239</v>
      </c>
      <c r="P154" s="13">
        <f t="shared" si="35"/>
        <v>461514.60489272291</v>
      </c>
      <c r="Q154" s="14">
        <f>P154/$E$157</f>
        <v>2.73407484106475E-2</v>
      </c>
      <c r="R154" s="19">
        <f>P154/$B$144</f>
        <v>1.4680151564753576</v>
      </c>
      <c r="S154" s="13">
        <v>4846.1255723805589</v>
      </c>
      <c r="T154" s="13">
        <v>477593.74879237829</v>
      </c>
      <c r="U154" s="13">
        <v>20966.685215490827</v>
      </c>
      <c r="V154" s="13">
        <v>36677.007263253588</v>
      </c>
      <c r="W154" s="13">
        <v>220895.62927306566</v>
      </c>
      <c r="X154" s="13">
        <v>183376.51004156983</v>
      </c>
      <c r="Y154" s="13">
        <v>88957.673417232058</v>
      </c>
      <c r="Z154" s="13">
        <v>612.32548977632723</v>
      </c>
      <c r="AA154" s="13">
        <v>23238.812407788017</v>
      </c>
      <c r="AB154" s="13">
        <f t="shared" si="36"/>
        <v>1052318.3919005545</v>
      </c>
      <c r="AC154" s="14">
        <f>AB154/$E$157</f>
        <v>6.2340762558398245E-2</v>
      </c>
      <c r="AD154" s="19">
        <f>AB154/$B$144</f>
        <v>3.3472816079284766</v>
      </c>
      <c r="AE154" s="13">
        <v>249.54297000515584</v>
      </c>
      <c r="AF154" s="13">
        <v>25505.930740495678</v>
      </c>
      <c r="AG154" s="13">
        <v>1098.7098739126559</v>
      </c>
      <c r="AH154" s="13">
        <v>2034.4140618185245</v>
      </c>
      <c r="AI154" s="13">
        <v>5557.893722773465</v>
      </c>
      <c r="AJ154" s="13">
        <v>5844.5514015463041</v>
      </c>
      <c r="AK154" s="13">
        <v>1753.7804414988532</v>
      </c>
      <c r="AL154" s="13">
        <v>301.0529903786736</v>
      </c>
      <c r="AM154" s="13">
        <v>1327.6992281533242</v>
      </c>
      <c r="AN154" s="13">
        <f t="shared" si="37"/>
        <v>43424.03246057748</v>
      </c>
      <c r="AO154" s="14">
        <f>AN154/$E$157</f>
        <v>2.5724983216000486E-3</v>
      </c>
      <c r="AP154" s="15">
        <f>AN154/$B$144</f>
        <v>0.13812593822945951</v>
      </c>
    </row>
    <row r="155" spans="1:42">
      <c r="A155" s="20" t="s">
        <v>34</v>
      </c>
      <c r="B155" s="13"/>
      <c r="C155" s="17">
        <f>E155/$B$144</f>
        <v>11.200389330627644</v>
      </c>
      <c r="D155" s="13">
        <v>8160.8759134247985</v>
      </c>
      <c r="E155" s="13">
        <f t="shared" si="34"/>
        <v>3521178.3977627186</v>
      </c>
      <c r="F155" s="18">
        <f>E155/$E$157</f>
        <v>0.20859936318725014</v>
      </c>
      <c r="G155" s="13">
        <v>2010.1164387195236</v>
      </c>
      <c r="H155" s="13">
        <v>231886.27233877336</v>
      </c>
      <c r="I155" s="13">
        <v>30551.831769161658</v>
      </c>
      <c r="J155" s="13">
        <v>110939.73673335383</v>
      </c>
      <c r="K155" s="13">
        <v>262624.60840352927</v>
      </c>
      <c r="L155" s="13">
        <v>29191.32530675934</v>
      </c>
      <c r="M155" s="13">
        <v>175734.13333168189</v>
      </c>
      <c r="N155" s="13">
        <v>407.06523799579952</v>
      </c>
      <c r="O155" s="13">
        <v>2470.4380874780304</v>
      </c>
      <c r="P155" s="13">
        <f t="shared" si="35"/>
        <v>843805.41120873333</v>
      </c>
      <c r="Q155" s="14">
        <f>P155/$E$157</f>
        <v>4.9988172011942118E-2</v>
      </c>
      <c r="R155" s="19">
        <f>P155/$B$144</f>
        <v>2.6840301902434422</v>
      </c>
      <c r="S155" s="13">
        <v>5630.7813546864081</v>
      </c>
      <c r="T155" s="13">
        <v>689183.86785442545</v>
      </c>
      <c r="U155" s="13">
        <v>84513.065190599664</v>
      </c>
      <c r="V155" s="13">
        <v>353110.34724782658</v>
      </c>
      <c r="W155" s="13">
        <v>780818.60178193089</v>
      </c>
      <c r="X155" s="13">
        <v>58148.336055069471</v>
      </c>
      <c r="Y155" s="13">
        <v>461163.23954739585</v>
      </c>
      <c r="Z155" s="13">
        <v>6277.8547329620997</v>
      </c>
      <c r="AA155" s="13">
        <v>2952.75705912586</v>
      </c>
      <c r="AB155" s="13">
        <f t="shared" si="36"/>
        <v>2436168.069469336</v>
      </c>
      <c r="AC155" s="14">
        <f>AB155/$E$157</f>
        <v>0.14432188617063671</v>
      </c>
      <c r="AD155" s="19">
        <f>AB155/$B$144</f>
        <v>7.7491191216659328</v>
      </c>
      <c r="AE155" s="13">
        <v>519.97812001886746</v>
      </c>
      <c r="AF155" s="13">
        <v>84417.107261660771</v>
      </c>
      <c r="AG155" s="13">
        <v>7013.272282314254</v>
      </c>
      <c r="AH155" s="13">
        <v>46146.185694116415</v>
      </c>
      <c r="AI155" s="13">
        <v>66481.178469529143</v>
      </c>
      <c r="AJ155" s="13">
        <v>10862.775739284298</v>
      </c>
      <c r="AK155" s="13">
        <v>25583.795935268241</v>
      </c>
      <c r="AL155" s="13">
        <v>651.36092517029192</v>
      </c>
      <c r="AM155" s="13">
        <v>49.240777305689164</v>
      </c>
      <c r="AN155" s="13">
        <f t="shared" si="37"/>
        <v>241204.91708464912</v>
      </c>
      <c r="AO155" s="14">
        <f>AN155/$E$157</f>
        <v>1.4289305004671298E-2</v>
      </c>
      <c r="AP155" s="15">
        <f>AN155/$B$144</f>
        <v>0.76724001871826808</v>
      </c>
    </row>
    <row r="156" spans="1:42">
      <c r="A156" s="21" t="s">
        <v>39</v>
      </c>
      <c r="B156" s="22"/>
      <c r="C156" s="23">
        <f>E156/$B$144</f>
        <v>16.153812033260937</v>
      </c>
      <c r="D156" s="22">
        <v>15422.70345732963</v>
      </c>
      <c r="E156" s="22">
        <f t="shared" si="34"/>
        <v>5078435.427016573</v>
      </c>
      <c r="F156" s="24">
        <f>E156/$E$157</f>
        <v>0.3008533724778959</v>
      </c>
      <c r="G156" s="22">
        <v>4176.275440238639</v>
      </c>
      <c r="H156" s="22">
        <v>375563.40203170769</v>
      </c>
      <c r="I156" s="22">
        <v>51155.620095354418</v>
      </c>
      <c r="J156" s="22">
        <v>134844.59364482728</v>
      </c>
      <c r="K156" s="22">
        <v>418936.20326658862</v>
      </c>
      <c r="L156" s="22">
        <v>79662.961164118897</v>
      </c>
      <c r="M156" s="22">
        <v>229804.37460871585</v>
      </c>
      <c r="N156" s="22">
        <v>445.32025581289543</v>
      </c>
      <c r="O156" s="22">
        <v>14907.541034330421</v>
      </c>
      <c r="P156" s="22">
        <f t="shared" si="35"/>
        <v>1305320.016101456</v>
      </c>
      <c r="Q156" s="25">
        <f>P156/$E$157</f>
        <v>7.7328920422589612E-2</v>
      </c>
      <c r="R156" s="26">
        <f>P156/$B$144</f>
        <v>4.1520453467187988</v>
      </c>
      <c r="S156" s="22">
        <v>10476.906927066968</v>
      </c>
      <c r="T156" s="22">
        <v>1166777.6166468037</v>
      </c>
      <c r="U156" s="22">
        <v>105479.75040609049</v>
      </c>
      <c r="V156" s="22">
        <v>389787.35451108019</v>
      </c>
      <c r="W156" s="22">
        <v>1001714.2310549966</v>
      </c>
      <c r="X156" s="22">
        <v>241524.84609663929</v>
      </c>
      <c r="Y156" s="22">
        <v>550120.91296462785</v>
      </c>
      <c r="Z156" s="22">
        <v>6890.1802227384269</v>
      </c>
      <c r="AA156" s="22">
        <v>26191.569466913876</v>
      </c>
      <c r="AB156" s="22">
        <f t="shared" si="36"/>
        <v>3488486.4613698907</v>
      </c>
      <c r="AC156" s="25">
        <f>AB156/$E$157</f>
        <v>0.20666264872903498</v>
      </c>
      <c r="AD156" s="26">
        <f>AB156/$B$144</f>
        <v>11.096400729594411</v>
      </c>
      <c r="AE156" s="22">
        <v>769.52109002402335</v>
      </c>
      <c r="AF156" s="22">
        <v>109923.03800215645</v>
      </c>
      <c r="AG156" s="22">
        <v>8111.9821562269099</v>
      </c>
      <c r="AH156" s="22">
        <v>48180.599755934942</v>
      </c>
      <c r="AI156" s="22">
        <v>72039.072192302614</v>
      </c>
      <c r="AJ156" s="22">
        <v>16707.327140830603</v>
      </c>
      <c r="AK156" s="22">
        <v>27337.576376767094</v>
      </c>
      <c r="AL156" s="22">
        <v>952.41391554896552</v>
      </c>
      <c r="AM156" s="22">
        <v>1376.9400054590133</v>
      </c>
      <c r="AN156" s="22">
        <f t="shared" si="37"/>
        <v>284628.94954522653</v>
      </c>
      <c r="AO156" s="25">
        <f>AN156/$E$157</f>
        <v>1.6861803326271341E-2</v>
      </c>
      <c r="AP156" s="27">
        <f>AN156/$B$144</f>
        <v>0.90536595694772737</v>
      </c>
    </row>
    <row r="157" spans="1:42">
      <c r="A157" s="38" t="s">
        <v>60</v>
      </c>
      <c r="B157" s="29"/>
      <c r="C157" s="30">
        <f>E157/$B$144</f>
        <v>53.69330548038905</v>
      </c>
      <c r="D157" s="29">
        <v>38308.385114017976</v>
      </c>
      <c r="E157" s="29">
        <f t="shared" si="34"/>
        <v>16880101.376924708</v>
      </c>
      <c r="F157" s="31">
        <f>E157/$E$157</f>
        <v>1</v>
      </c>
      <c r="G157" s="29">
        <v>8314.4040329093295</v>
      </c>
      <c r="H157" s="29">
        <v>769487.83127786848</v>
      </c>
      <c r="I157" s="29">
        <v>224944.60523340435</v>
      </c>
      <c r="J157" s="29">
        <v>884910.52347495733</v>
      </c>
      <c r="K157" s="29">
        <v>882968.01973283663</v>
      </c>
      <c r="L157" s="29">
        <v>84693.942813482412</v>
      </c>
      <c r="M157" s="29">
        <v>238479.24201254259</v>
      </c>
      <c r="N157" s="29">
        <v>36377.013523604299</v>
      </c>
      <c r="O157" s="29">
        <v>230200.98741481177</v>
      </c>
      <c r="P157" s="29">
        <f t="shared" si="35"/>
        <v>3352062.1654835083</v>
      </c>
      <c r="Q157" s="32">
        <f>P157/$E$157</f>
        <v>0.1985806892170574</v>
      </c>
      <c r="R157" s="33">
        <f>P157/$B$144</f>
        <v>10.662453608637662</v>
      </c>
      <c r="S157" s="29">
        <v>25854.872691507771</v>
      </c>
      <c r="T157" s="29">
        <v>2373723.197473865</v>
      </c>
      <c r="U157" s="29">
        <v>833585.93235327734</v>
      </c>
      <c r="V157" s="29">
        <v>3594559.1643051403</v>
      </c>
      <c r="W157" s="29">
        <v>3223731.6489034123</v>
      </c>
      <c r="X157" s="29">
        <v>252606.12903703967</v>
      </c>
      <c r="Y157" s="29">
        <v>580009.64811129263</v>
      </c>
      <c r="Z157" s="29">
        <v>173492.59274112713</v>
      </c>
      <c r="AA157" s="29">
        <v>303903.75880491536</v>
      </c>
      <c r="AB157" s="29">
        <f t="shared" si="36"/>
        <v>11335612.071730072</v>
      </c>
      <c r="AC157" s="32">
        <f>AB157/$E$157</f>
        <v>0.67153696643232152</v>
      </c>
      <c r="AD157" s="33">
        <f>AB157/$B$144</f>
        <v>36.0570394800244</v>
      </c>
      <c r="AE157" s="29">
        <v>4139.1083896008786</v>
      </c>
      <c r="AF157" s="29">
        <v>494815.0806622426</v>
      </c>
      <c r="AG157" s="29">
        <v>325160.15451491339</v>
      </c>
      <c r="AH157" s="29">
        <v>779928.74234152935</v>
      </c>
      <c r="AI157" s="29">
        <v>437086.44294548559</v>
      </c>
      <c r="AJ157" s="29">
        <v>19200.406361590685</v>
      </c>
      <c r="AK157" s="29">
        <v>28917.330012234335</v>
      </c>
      <c r="AL157" s="29">
        <v>78945.625587682865</v>
      </c>
      <c r="AM157" s="29">
        <v>28373.357285449871</v>
      </c>
      <c r="AN157" s="29">
        <f t="shared" si="37"/>
        <v>2192427.1397111285</v>
      </c>
      <c r="AO157" s="32">
        <f>AN157/$E$157</f>
        <v>0.1298823443506211</v>
      </c>
      <c r="AP157" s="34">
        <f>AN157/$B$144</f>
        <v>6.9738123917269821</v>
      </c>
    </row>
    <row r="158" spans="1:42">
      <c r="A158" s="35" t="s">
        <v>61</v>
      </c>
      <c r="B158" s="8">
        <v>45420</v>
      </c>
      <c r="C158" s="9"/>
      <c r="D158" s="8"/>
      <c r="E158" s="8"/>
      <c r="F158" s="36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11"/>
      <c r="R158" s="37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11"/>
      <c r="AD158" s="37"/>
      <c r="AE158" s="8"/>
      <c r="AF158" s="8"/>
      <c r="AG158" s="8"/>
      <c r="AH158" s="8"/>
      <c r="AI158" s="8"/>
      <c r="AJ158" s="8"/>
      <c r="AK158" s="8"/>
      <c r="AL158" s="8"/>
      <c r="AM158" s="8"/>
      <c r="AN158" s="13"/>
      <c r="AO158" s="14"/>
      <c r="AP158" s="15"/>
    </row>
    <row r="159" spans="1:42">
      <c r="A159" s="16" t="s">
        <v>32</v>
      </c>
      <c r="B159" s="13"/>
      <c r="C159" s="17"/>
      <c r="D159" s="13"/>
      <c r="E159" s="13"/>
      <c r="F159" s="18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4"/>
      <c r="R159" s="19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4"/>
      <c r="AD159" s="19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  <c r="AP159" s="15"/>
    </row>
    <row r="160" spans="1:42">
      <c r="A160" s="20" t="s">
        <v>33</v>
      </c>
      <c r="B160" s="13"/>
      <c r="C160" s="17">
        <f>E160/$B$158</f>
        <v>40.920046194311091</v>
      </c>
      <c r="D160" s="13">
        <v>4005.3400724697954</v>
      </c>
      <c r="E160" s="13">
        <f t="shared" si="34"/>
        <v>1858588.4981456096</v>
      </c>
      <c r="F160" s="18">
        <f>E160/$E$171</f>
        <v>0.91674943257259001</v>
      </c>
      <c r="G160" s="13">
        <v>910.15881165827409</v>
      </c>
      <c r="H160" s="13">
        <v>281766.54162776202</v>
      </c>
      <c r="I160" s="13">
        <v>9181.7189680063275</v>
      </c>
      <c r="J160" s="13">
        <v>40358.996020652536</v>
      </c>
      <c r="K160" s="13">
        <v>16755.108124741724</v>
      </c>
      <c r="L160" s="13">
        <v>0</v>
      </c>
      <c r="M160" s="13">
        <v>0</v>
      </c>
      <c r="N160" s="13">
        <v>0</v>
      </c>
      <c r="O160" s="13">
        <v>119489.73545834815</v>
      </c>
      <c r="P160" s="13">
        <f t="shared" si="35"/>
        <v>467552.10019951069</v>
      </c>
      <c r="Q160" s="14">
        <f>P160/$E$171</f>
        <v>0.23062023841408905</v>
      </c>
      <c r="R160" s="19">
        <f>P160/$B$158</f>
        <v>10.293969621301425</v>
      </c>
      <c r="S160" s="13">
        <v>2325.7640904430527</v>
      </c>
      <c r="T160" s="13">
        <v>616018.99625089555</v>
      </c>
      <c r="U160" s="13">
        <v>36803.517349741684</v>
      </c>
      <c r="V160" s="13">
        <v>217094.84079352662</v>
      </c>
      <c r="W160" s="13">
        <v>39130.073606268918</v>
      </c>
      <c r="X160" s="13">
        <v>764.33146728152212</v>
      </c>
      <c r="Y160" s="13">
        <v>0</v>
      </c>
      <c r="Z160" s="13">
        <v>0</v>
      </c>
      <c r="AA160" s="13">
        <v>134478.154490057</v>
      </c>
      <c r="AB160" s="13">
        <f t="shared" si="36"/>
        <v>1044289.9139577714</v>
      </c>
      <c r="AC160" s="14">
        <f>AB160/$E$171</f>
        <v>0.51509636857069518</v>
      </c>
      <c r="AD160" s="19">
        <f>AB160/$B$158</f>
        <v>22.991851914526009</v>
      </c>
      <c r="AE160" s="13">
        <v>769.41717036846819</v>
      </c>
      <c r="AF160" s="13">
        <v>229260.49509596467</v>
      </c>
      <c r="AG160" s="13">
        <v>18100.601115223762</v>
      </c>
      <c r="AH160" s="13">
        <v>67605.196475043776</v>
      </c>
      <c r="AI160" s="13">
        <v>3632.6164665039141</v>
      </c>
      <c r="AJ160" s="13">
        <v>763.21743384061267</v>
      </c>
      <c r="AK160" s="13">
        <v>0</v>
      </c>
      <c r="AL160" s="13">
        <v>0</v>
      </c>
      <c r="AM160" s="13">
        <v>27384.357401750549</v>
      </c>
      <c r="AN160" s="13">
        <f t="shared" si="37"/>
        <v>346746.48398832732</v>
      </c>
      <c r="AO160" s="14">
        <f>AN160/$E$171</f>
        <v>0.17103282558780569</v>
      </c>
      <c r="AP160" s="15">
        <f>AN160/$B$158</f>
        <v>7.6342246584836486</v>
      </c>
    </row>
    <row r="161" spans="1:42">
      <c r="A161" s="20" t="s">
        <v>34</v>
      </c>
      <c r="B161" s="13"/>
      <c r="C161" s="17">
        <f>E161/$B$158</f>
        <v>3.7159740096839227</v>
      </c>
      <c r="D161" s="13">
        <v>273.96485644367522</v>
      </c>
      <c r="E161" s="13">
        <f t="shared" si="34"/>
        <v>168779.53951984376</v>
      </c>
      <c r="F161" s="18">
        <f>E161/$E$171</f>
        <v>8.3250567427410022E-2</v>
      </c>
      <c r="G161" s="13">
        <v>9.6318417469098883</v>
      </c>
      <c r="H161" s="13">
        <v>2522.072017623982</v>
      </c>
      <c r="I161" s="13">
        <v>686.14952681541342</v>
      </c>
      <c r="J161" s="13">
        <v>1174.7777067262068</v>
      </c>
      <c r="K161" s="13">
        <v>548.74973048657762</v>
      </c>
      <c r="L161" s="13">
        <v>0</v>
      </c>
      <c r="M161" s="13">
        <v>0</v>
      </c>
      <c r="N161" s="13">
        <v>0</v>
      </c>
      <c r="O161" s="13">
        <v>882.15386938554843</v>
      </c>
      <c r="P161" s="13">
        <f t="shared" si="35"/>
        <v>5813.9028510377275</v>
      </c>
      <c r="Q161" s="14">
        <f>P161/$E$171</f>
        <v>2.8677096328955298E-3</v>
      </c>
      <c r="R161" s="19">
        <f>P161/$B$158</f>
        <v>0.12800314511311597</v>
      </c>
      <c r="S161" s="13">
        <v>126.984791811976</v>
      </c>
      <c r="T161" s="13">
        <v>49776.050624082629</v>
      </c>
      <c r="U161" s="13">
        <v>5013.5578731673486</v>
      </c>
      <c r="V161" s="13">
        <v>21117.840763478471</v>
      </c>
      <c r="W161" s="13">
        <v>7765.4991440524454</v>
      </c>
      <c r="X161" s="13">
        <v>0</v>
      </c>
      <c r="Y161" s="13">
        <v>0</v>
      </c>
      <c r="Z161" s="13">
        <v>0</v>
      </c>
      <c r="AA161" s="13">
        <v>396.74640101652949</v>
      </c>
      <c r="AB161" s="13">
        <f t="shared" si="36"/>
        <v>84069.694805797422</v>
      </c>
      <c r="AC161" s="14">
        <f>AB161/$E$171</f>
        <v>4.1467406629634461E-2</v>
      </c>
      <c r="AD161" s="19">
        <f>AB161/$B$158</f>
        <v>1.8509400001276404</v>
      </c>
      <c r="AE161" s="13">
        <v>137.34822288478935</v>
      </c>
      <c r="AF161" s="13">
        <v>51002.962509212011</v>
      </c>
      <c r="AG161" s="13">
        <v>4017.1801413939502</v>
      </c>
      <c r="AH161" s="13">
        <v>20927.93270377706</v>
      </c>
      <c r="AI161" s="13">
        <v>1598.4750607134663</v>
      </c>
      <c r="AJ161" s="13">
        <v>0</v>
      </c>
      <c r="AK161" s="13">
        <v>0</v>
      </c>
      <c r="AL161" s="13">
        <v>0</v>
      </c>
      <c r="AM161" s="13">
        <v>1349.3914479121406</v>
      </c>
      <c r="AN161" s="13">
        <f t="shared" si="37"/>
        <v>78895.941863008629</v>
      </c>
      <c r="AO161" s="14">
        <f>AN161/$E$171</f>
        <v>3.8915451164880044E-2</v>
      </c>
      <c r="AP161" s="15">
        <f>AN161/$B$158</f>
        <v>1.7370308644431667</v>
      </c>
    </row>
    <row r="162" spans="1:42">
      <c r="A162" s="21" t="s">
        <v>35</v>
      </c>
      <c r="B162" s="22"/>
      <c r="C162" s="23">
        <f>E162/$B$158</f>
        <v>44.63602020399501</v>
      </c>
      <c r="D162" s="22">
        <v>4279.3049289134706</v>
      </c>
      <c r="E162" s="22">
        <f t="shared" si="34"/>
        <v>2027368.0376654533</v>
      </c>
      <c r="F162" s="24">
        <f>E162/$E$171</f>
        <v>1</v>
      </c>
      <c r="G162" s="22">
        <v>919.790653405184</v>
      </c>
      <c r="H162" s="22">
        <v>284288.61364538601</v>
      </c>
      <c r="I162" s="22">
        <v>9867.8684948217415</v>
      </c>
      <c r="J162" s="22">
        <v>41533.773727378742</v>
      </c>
      <c r="K162" s="22">
        <v>17303.857855228303</v>
      </c>
      <c r="L162" s="22">
        <v>0</v>
      </c>
      <c r="M162" s="22">
        <v>0</v>
      </c>
      <c r="N162" s="22">
        <v>0</v>
      </c>
      <c r="O162" s="22">
        <v>120371.8893277337</v>
      </c>
      <c r="P162" s="22">
        <f t="shared" si="35"/>
        <v>473366.00305054855</v>
      </c>
      <c r="Q162" s="25">
        <f>P162/$E$171</f>
        <v>0.23348794804698464</v>
      </c>
      <c r="R162" s="26">
        <f>P162/$B$158</f>
        <v>10.421972766414543</v>
      </c>
      <c r="S162" s="22">
        <v>2452.7488822550285</v>
      </c>
      <c r="T162" s="22">
        <v>665795.04687497823</v>
      </c>
      <c r="U162" s="22">
        <v>41817.075222909029</v>
      </c>
      <c r="V162" s="22">
        <v>238212.6815570051</v>
      </c>
      <c r="W162" s="22">
        <v>46895.572750321364</v>
      </c>
      <c r="X162" s="22">
        <v>764.33146728152212</v>
      </c>
      <c r="Y162" s="22">
        <v>0</v>
      </c>
      <c r="Z162" s="22">
        <v>0</v>
      </c>
      <c r="AA162" s="22">
        <v>134874.90089107354</v>
      </c>
      <c r="AB162" s="22">
        <f t="shared" si="36"/>
        <v>1128359.6087635688</v>
      </c>
      <c r="AC162" s="25">
        <f>AB162/$E$171</f>
        <v>0.55656377520032962</v>
      </c>
      <c r="AD162" s="26">
        <f>AB162/$B$158</f>
        <v>24.842791914653649</v>
      </c>
      <c r="AE162" s="22">
        <v>906.76539325325757</v>
      </c>
      <c r="AF162" s="22">
        <v>280263.45760517666</v>
      </c>
      <c r="AG162" s="22">
        <v>22117.781256617713</v>
      </c>
      <c r="AH162" s="22">
        <v>88533.129178820833</v>
      </c>
      <c r="AI162" s="22">
        <v>5231.0915272173806</v>
      </c>
      <c r="AJ162" s="22">
        <v>763.21743384061267</v>
      </c>
      <c r="AK162" s="22">
        <v>0</v>
      </c>
      <c r="AL162" s="22">
        <v>0</v>
      </c>
      <c r="AM162" s="22">
        <v>28733.74884966269</v>
      </c>
      <c r="AN162" s="22">
        <f t="shared" si="37"/>
        <v>425642.42585133587</v>
      </c>
      <c r="AO162" s="25">
        <f>AN162/$E$171</f>
        <v>0.20994827675268568</v>
      </c>
      <c r="AP162" s="27">
        <f>AN162/$B$158</f>
        <v>9.3712555229268126</v>
      </c>
    </row>
    <row r="163" spans="1:42">
      <c r="A163" s="16" t="s">
        <v>36</v>
      </c>
      <c r="B163" s="13"/>
      <c r="C163" s="17"/>
      <c r="D163" s="13"/>
      <c r="E163" s="13"/>
      <c r="F163" s="18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4"/>
      <c r="R163" s="19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4"/>
      <c r="AD163" s="19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  <c r="AP163" s="15"/>
    </row>
    <row r="164" spans="1:42">
      <c r="A164" s="20" t="s">
        <v>33</v>
      </c>
      <c r="B164" s="13"/>
      <c r="C164" s="17">
        <f>E164/$B$158</f>
        <v>0</v>
      </c>
      <c r="D164" s="13">
        <v>0</v>
      </c>
      <c r="E164" s="13">
        <f t="shared" si="34"/>
        <v>0</v>
      </c>
      <c r="F164" s="18">
        <f>E164/$E$171</f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f t="shared" si="35"/>
        <v>0</v>
      </c>
      <c r="Q164" s="14">
        <f>P164/$E$171</f>
        <v>0</v>
      </c>
      <c r="R164" s="19">
        <f>P164/$B$158</f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f t="shared" si="36"/>
        <v>0</v>
      </c>
      <c r="AC164" s="14">
        <f>AB164/$E$171</f>
        <v>0</v>
      </c>
      <c r="AD164" s="19">
        <f>AB164/$B$158</f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  <c r="AN164" s="13">
        <f t="shared" si="37"/>
        <v>0</v>
      </c>
      <c r="AO164" s="14">
        <f>AN164/$E$171</f>
        <v>0</v>
      </c>
      <c r="AP164" s="15">
        <f>AN164/$B$158</f>
        <v>0</v>
      </c>
    </row>
    <row r="165" spans="1:42">
      <c r="A165" s="20" t="s">
        <v>34</v>
      </c>
      <c r="B165" s="13"/>
      <c r="C165" s="17">
        <f>E165/$B$158</f>
        <v>0</v>
      </c>
      <c r="D165" s="13">
        <v>0</v>
      </c>
      <c r="E165" s="13">
        <f t="shared" si="34"/>
        <v>0</v>
      </c>
      <c r="F165" s="18">
        <f>E165/$E$171</f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f t="shared" si="35"/>
        <v>0</v>
      </c>
      <c r="Q165" s="14">
        <f>P165/$E$171</f>
        <v>0</v>
      </c>
      <c r="R165" s="19">
        <f>P165/$B$158</f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f t="shared" si="36"/>
        <v>0</v>
      </c>
      <c r="AC165" s="14">
        <f>AB165/$E$171</f>
        <v>0</v>
      </c>
      <c r="AD165" s="19">
        <f>AB165/$B$158</f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f t="shared" si="37"/>
        <v>0</v>
      </c>
      <c r="AO165" s="14">
        <f>AN165/$E$171</f>
        <v>0</v>
      </c>
      <c r="AP165" s="15">
        <f>AN165/$B$158</f>
        <v>0</v>
      </c>
    </row>
    <row r="166" spans="1:42">
      <c r="A166" s="21" t="s">
        <v>37</v>
      </c>
      <c r="B166" s="22"/>
      <c r="C166" s="23">
        <f>E166/$B$158</f>
        <v>0</v>
      </c>
      <c r="D166" s="22">
        <v>0</v>
      </c>
      <c r="E166" s="22">
        <f t="shared" si="34"/>
        <v>0</v>
      </c>
      <c r="F166" s="24">
        <f>E166/$E$171</f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f t="shared" si="35"/>
        <v>0</v>
      </c>
      <c r="Q166" s="25">
        <f>P166/$E$171</f>
        <v>0</v>
      </c>
      <c r="R166" s="26">
        <f>P166/$B$158</f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f t="shared" si="36"/>
        <v>0</v>
      </c>
      <c r="AC166" s="25">
        <f>AB166/$E$171</f>
        <v>0</v>
      </c>
      <c r="AD166" s="26">
        <f>AB166/$B$158</f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f t="shared" si="37"/>
        <v>0</v>
      </c>
      <c r="AO166" s="25">
        <f>AN166/$E$171</f>
        <v>0</v>
      </c>
      <c r="AP166" s="27">
        <f>AN166/$B$158</f>
        <v>0</v>
      </c>
    </row>
    <row r="167" spans="1:42">
      <c r="A167" s="16" t="s">
        <v>38</v>
      </c>
      <c r="B167" s="13"/>
      <c r="C167" s="17"/>
      <c r="D167" s="13"/>
      <c r="E167" s="13"/>
      <c r="F167" s="18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4"/>
      <c r="R167" s="19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4"/>
      <c r="AD167" s="19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  <c r="AP167" s="15"/>
    </row>
    <row r="168" spans="1:42">
      <c r="A168" s="20" t="s">
        <v>33</v>
      </c>
      <c r="B168" s="13"/>
      <c r="C168" s="17">
        <f>E168/$B$158</f>
        <v>0</v>
      </c>
      <c r="D168" s="13">
        <v>0</v>
      </c>
      <c r="E168" s="13">
        <f t="shared" si="34"/>
        <v>0</v>
      </c>
      <c r="F168" s="18">
        <f>E168/$E$171</f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f t="shared" si="35"/>
        <v>0</v>
      </c>
      <c r="Q168" s="14">
        <f>P168/$E$171</f>
        <v>0</v>
      </c>
      <c r="R168" s="19">
        <f>P168/$B$158</f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f t="shared" si="36"/>
        <v>0</v>
      </c>
      <c r="AC168" s="14">
        <f>AB168/$E$171</f>
        <v>0</v>
      </c>
      <c r="AD168" s="19">
        <f>AB168/$B$158</f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f t="shared" si="37"/>
        <v>0</v>
      </c>
      <c r="AO168" s="14">
        <f>AN168/$E$171</f>
        <v>0</v>
      </c>
      <c r="AP168" s="15">
        <f>AN168/$B$158</f>
        <v>0</v>
      </c>
    </row>
    <row r="169" spans="1:42">
      <c r="A169" s="20" t="s">
        <v>34</v>
      </c>
      <c r="B169" s="13"/>
      <c r="C169" s="17">
        <f>E169/$B$158</f>
        <v>0</v>
      </c>
      <c r="D169" s="13">
        <v>0</v>
      </c>
      <c r="E169" s="13">
        <f t="shared" si="34"/>
        <v>0</v>
      </c>
      <c r="F169" s="18">
        <f>E169/$E$171</f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f t="shared" si="35"/>
        <v>0</v>
      </c>
      <c r="Q169" s="14">
        <f>P169/$E$171</f>
        <v>0</v>
      </c>
      <c r="R169" s="19">
        <f>P169/$B$158</f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f t="shared" si="36"/>
        <v>0</v>
      </c>
      <c r="AC169" s="14">
        <f>AB169/$E$171</f>
        <v>0</v>
      </c>
      <c r="AD169" s="19">
        <f>AB169/$B$158</f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f t="shared" si="37"/>
        <v>0</v>
      </c>
      <c r="AO169" s="14">
        <f>AN169/$E$171</f>
        <v>0</v>
      </c>
      <c r="AP169" s="15">
        <f>AN169/$B$158</f>
        <v>0</v>
      </c>
    </row>
    <row r="170" spans="1:42">
      <c r="A170" s="21" t="s">
        <v>39</v>
      </c>
      <c r="B170" s="22"/>
      <c r="C170" s="23">
        <f>E170/$B$158</f>
        <v>0</v>
      </c>
      <c r="D170" s="22">
        <v>0</v>
      </c>
      <c r="E170" s="22">
        <f t="shared" si="34"/>
        <v>0</v>
      </c>
      <c r="F170" s="24">
        <f>E170/$E$171</f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f t="shared" si="35"/>
        <v>0</v>
      </c>
      <c r="Q170" s="25">
        <f>P170/$E$171</f>
        <v>0</v>
      </c>
      <c r="R170" s="26">
        <f>P170/$B$158</f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f t="shared" si="36"/>
        <v>0</v>
      </c>
      <c r="AC170" s="25">
        <f>AB170/$E$171</f>
        <v>0</v>
      </c>
      <c r="AD170" s="26">
        <f>AB170/$B$158</f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f t="shared" si="37"/>
        <v>0</v>
      </c>
      <c r="AO170" s="25">
        <f>AN170/$E$171</f>
        <v>0</v>
      </c>
      <c r="AP170" s="27">
        <f>AN170/$B$158</f>
        <v>0</v>
      </c>
    </row>
    <row r="171" spans="1:42">
      <c r="A171" s="38" t="s">
        <v>62</v>
      </c>
      <c r="B171" s="29"/>
      <c r="C171" s="30">
        <f>E171/$B$158</f>
        <v>44.63602020399501</v>
      </c>
      <c r="D171" s="29">
        <v>4279.3049289134706</v>
      </c>
      <c r="E171" s="29">
        <f t="shared" si="34"/>
        <v>2027368.0376654533</v>
      </c>
      <c r="F171" s="31">
        <f>E171/$E$171</f>
        <v>1</v>
      </c>
      <c r="G171" s="29">
        <v>919.790653405184</v>
      </c>
      <c r="H171" s="29">
        <v>284288.61364538601</v>
      </c>
      <c r="I171" s="29">
        <v>9867.8684948217415</v>
      </c>
      <c r="J171" s="29">
        <v>41533.773727378742</v>
      </c>
      <c r="K171" s="29">
        <v>17303.857855228303</v>
      </c>
      <c r="L171" s="29">
        <v>0</v>
      </c>
      <c r="M171" s="29">
        <v>0</v>
      </c>
      <c r="N171" s="29">
        <v>0</v>
      </c>
      <c r="O171" s="29">
        <v>120371.8893277337</v>
      </c>
      <c r="P171" s="29">
        <f t="shared" si="35"/>
        <v>473366.00305054855</v>
      </c>
      <c r="Q171" s="32">
        <f>P171/$E$171</f>
        <v>0.23348794804698464</v>
      </c>
      <c r="R171" s="33">
        <f>P171/$B$158</f>
        <v>10.421972766414543</v>
      </c>
      <c r="S171" s="29">
        <v>2452.7488822550285</v>
      </c>
      <c r="T171" s="29">
        <v>665795.04687497823</v>
      </c>
      <c r="U171" s="29">
        <v>41817.075222909029</v>
      </c>
      <c r="V171" s="29">
        <v>238212.6815570051</v>
      </c>
      <c r="W171" s="29">
        <v>46895.572750321364</v>
      </c>
      <c r="X171" s="29">
        <v>764.33146728152212</v>
      </c>
      <c r="Y171" s="29">
        <v>0</v>
      </c>
      <c r="Z171" s="29">
        <v>0</v>
      </c>
      <c r="AA171" s="29">
        <v>134874.90089107354</v>
      </c>
      <c r="AB171" s="29">
        <f t="shared" si="36"/>
        <v>1128359.6087635688</v>
      </c>
      <c r="AC171" s="32">
        <f>AB171/$E$171</f>
        <v>0.55656377520032962</v>
      </c>
      <c r="AD171" s="33">
        <f>AB171/$B$158</f>
        <v>24.842791914653649</v>
      </c>
      <c r="AE171" s="29">
        <v>906.76539325325757</v>
      </c>
      <c r="AF171" s="29">
        <v>280263.45760517666</v>
      </c>
      <c r="AG171" s="29">
        <v>22117.781256617713</v>
      </c>
      <c r="AH171" s="29">
        <v>88533.129178820833</v>
      </c>
      <c r="AI171" s="29">
        <v>5231.0915272173806</v>
      </c>
      <c r="AJ171" s="29">
        <v>763.21743384061267</v>
      </c>
      <c r="AK171" s="29">
        <v>0</v>
      </c>
      <c r="AL171" s="29">
        <v>0</v>
      </c>
      <c r="AM171" s="29">
        <v>28733.74884966269</v>
      </c>
      <c r="AN171" s="29">
        <f t="shared" si="37"/>
        <v>425642.42585133587</v>
      </c>
      <c r="AO171" s="32">
        <f>AN171/$E$171</f>
        <v>0.20994827675268568</v>
      </c>
      <c r="AP171" s="34">
        <f>AN171/$B$158</f>
        <v>9.3712555229268126</v>
      </c>
    </row>
    <row r="172" spans="1:42">
      <c r="A172" s="35" t="s">
        <v>63</v>
      </c>
      <c r="B172" s="8">
        <v>4180</v>
      </c>
      <c r="C172" s="9"/>
      <c r="D172" s="8"/>
      <c r="E172" s="8"/>
      <c r="F172" s="36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11"/>
      <c r="R172" s="37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11"/>
      <c r="AD172" s="37"/>
      <c r="AE172" s="8"/>
      <c r="AF172" s="8"/>
      <c r="AG172" s="8"/>
      <c r="AH172" s="8"/>
      <c r="AI172" s="8"/>
      <c r="AJ172" s="8"/>
      <c r="AK172" s="8"/>
      <c r="AL172" s="8"/>
      <c r="AM172" s="8"/>
      <c r="AN172" s="13"/>
      <c r="AO172" s="14"/>
      <c r="AP172" s="15"/>
    </row>
    <row r="173" spans="1:42">
      <c r="A173" s="16" t="s">
        <v>32</v>
      </c>
      <c r="B173" s="13"/>
      <c r="C173" s="17"/>
      <c r="D173" s="13"/>
      <c r="E173" s="13"/>
      <c r="F173" s="18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4"/>
      <c r="R173" s="19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4"/>
      <c r="AD173" s="19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  <c r="AP173" s="15"/>
    </row>
    <row r="174" spans="1:42">
      <c r="A174" s="20" t="s">
        <v>33</v>
      </c>
      <c r="B174" s="13"/>
      <c r="C174" s="17">
        <f>E174/$B$172</f>
        <v>0</v>
      </c>
      <c r="D174" s="13">
        <v>0</v>
      </c>
      <c r="E174" s="13">
        <f t="shared" si="34"/>
        <v>0</v>
      </c>
      <c r="F174" s="18">
        <f>E174/$E$185</f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f t="shared" si="35"/>
        <v>0</v>
      </c>
      <c r="Q174" s="14">
        <f>P174/$E$185</f>
        <v>0</v>
      </c>
      <c r="R174" s="19">
        <f>P174/$B$172</f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f t="shared" si="36"/>
        <v>0</v>
      </c>
      <c r="AC174" s="14">
        <f>AB174/$E$185</f>
        <v>0</v>
      </c>
      <c r="AD174" s="19">
        <f>AB174/$B$172</f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f t="shared" si="37"/>
        <v>0</v>
      </c>
      <c r="AO174" s="14">
        <f>AN174/$E$185</f>
        <v>0</v>
      </c>
      <c r="AP174" s="15">
        <f>AN174/$B$172</f>
        <v>0</v>
      </c>
    </row>
    <row r="175" spans="1:42">
      <c r="A175" s="20" t="s">
        <v>34</v>
      </c>
      <c r="B175" s="13"/>
      <c r="C175" s="17">
        <f>E175/$B$172</f>
        <v>0</v>
      </c>
      <c r="D175" s="13">
        <v>0</v>
      </c>
      <c r="E175" s="13">
        <f t="shared" si="34"/>
        <v>0</v>
      </c>
      <c r="F175" s="18">
        <f>E175/$E$185</f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f t="shared" si="35"/>
        <v>0</v>
      </c>
      <c r="Q175" s="14">
        <f>P175/$E$185</f>
        <v>0</v>
      </c>
      <c r="R175" s="19">
        <f>P175/$B$172</f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f t="shared" si="36"/>
        <v>0</v>
      </c>
      <c r="AC175" s="14">
        <f>AB175/$E$185</f>
        <v>0</v>
      </c>
      <c r="AD175" s="19">
        <f>AB175/$B$172</f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f t="shared" si="37"/>
        <v>0</v>
      </c>
      <c r="AO175" s="14">
        <f>AN175/$E$185</f>
        <v>0</v>
      </c>
      <c r="AP175" s="15">
        <f>AN175/$B$172</f>
        <v>0</v>
      </c>
    </row>
    <row r="176" spans="1:42">
      <c r="A176" s="21" t="s">
        <v>35</v>
      </c>
      <c r="B176" s="22"/>
      <c r="C176" s="23">
        <f>E176/$B$172</f>
        <v>0</v>
      </c>
      <c r="D176" s="22">
        <v>0</v>
      </c>
      <c r="E176" s="22">
        <f t="shared" si="34"/>
        <v>0</v>
      </c>
      <c r="F176" s="24">
        <f>E176/$E$185</f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f t="shared" si="35"/>
        <v>0</v>
      </c>
      <c r="Q176" s="25">
        <f>P176/$E$185</f>
        <v>0</v>
      </c>
      <c r="R176" s="26">
        <f>P176/$B$172</f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f t="shared" si="36"/>
        <v>0</v>
      </c>
      <c r="AC176" s="25">
        <f>AB176/$E$185</f>
        <v>0</v>
      </c>
      <c r="AD176" s="26">
        <f>AB176/$B$172</f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f t="shared" si="37"/>
        <v>0</v>
      </c>
      <c r="AO176" s="25">
        <f>AN176/$E$185</f>
        <v>0</v>
      </c>
      <c r="AP176" s="27">
        <f>AN176/$B$172</f>
        <v>0</v>
      </c>
    </row>
    <row r="177" spans="1:42">
      <c r="A177" s="16" t="s">
        <v>36</v>
      </c>
      <c r="B177" s="13"/>
      <c r="C177" s="17"/>
      <c r="D177" s="13"/>
      <c r="E177" s="13"/>
      <c r="F177" s="18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4"/>
      <c r="R177" s="19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4"/>
      <c r="AD177" s="19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  <c r="AP177" s="15"/>
    </row>
    <row r="178" spans="1:42">
      <c r="A178" s="20" t="s">
        <v>33</v>
      </c>
      <c r="B178" s="13"/>
      <c r="C178" s="17">
        <f>E178/$B$172</f>
        <v>8.754727877509147</v>
      </c>
      <c r="D178" s="13">
        <v>214.6650044438195</v>
      </c>
      <c r="E178" s="13">
        <f t="shared" si="34"/>
        <v>36594.762527988234</v>
      </c>
      <c r="F178" s="18">
        <f>E178/$E$185</f>
        <v>0.48778436146279625</v>
      </c>
      <c r="G178" s="13">
        <v>10.258574080551066</v>
      </c>
      <c r="H178" s="13">
        <v>2406.4229312983321</v>
      </c>
      <c r="I178" s="13">
        <v>11.95401778908772</v>
      </c>
      <c r="J178" s="13">
        <v>385.5952995330311</v>
      </c>
      <c r="K178" s="13">
        <v>48.163557558964108</v>
      </c>
      <c r="L178" s="13">
        <v>0</v>
      </c>
      <c r="M178" s="13">
        <v>0</v>
      </c>
      <c r="N178" s="13">
        <v>0</v>
      </c>
      <c r="O178" s="13">
        <v>48.541107489361202</v>
      </c>
      <c r="P178" s="13">
        <f t="shared" si="35"/>
        <v>2900.6769136687763</v>
      </c>
      <c r="Q178" s="14">
        <f>P178/$E$185</f>
        <v>3.8664134930829451E-2</v>
      </c>
      <c r="R178" s="19">
        <f>P178/$B$172</f>
        <v>0.69394184537530534</v>
      </c>
      <c r="S178" s="13">
        <v>161.77180373272748</v>
      </c>
      <c r="T178" s="13">
        <v>20862.62163022759</v>
      </c>
      <c r="U178" s="13">
        <v>362.86323875645309</v>
      </c>
      <c r="V178" s="13">
        <v>5224.8550800758994</v>
      </c>
      <c r="W178" s="13">
        <v>342.32371236608509</v>
      </c>
      <c r="X178" s="13">
        <v>230.86746734798098</v>
      </c>
      <c r="Y178" s="13">
        <v>0</v>
      </c>
      <c r="Z178" s="13">
        <v>0</v>
      </c>
      <c r="AA178" s="13">
        <v>235.7652335390502</v>
      </c>
      <c r="AB178" s="13">
        <f t="shared" si="36"/>
        <v>27259.296362313056</v>
      </c>
      <c r="AC178" s="14">
        <f>AB178/$E$185</f>
        <v>0.36334867482324856</v>
      </c>
      <c r="AD178" s="19">
        <f>AB178/$B$172</f>
        <v>6.5213627661036018</v>
      </c>
      <c r="AE178" s="13">
        <v>42.634626630540971</v>
      </c>
      <c r="AF178" s="13">
        <v>4536.0042076473328</v>
      </c>
      <c r="AG178" s="13">
        <v>35.509743985863786</v>
      </c>
      <c r="AH178" s="13">
        <v>1619.5137293087405</v>
      </c>
      <c r="AI178" s="13">
        <v>0</v>
      </c>
      <c r="AJ178" s="13">
        <v>204.34048964321855</v>
      </c>
      <c r="AK178" s="13">
        <v>0</v>
      </c>
      <c r="AL178" s="13">
        <v>0</v>
      </c>
      <c r="AM178" s="13">
        <v>39.421081421247536</v>
      </c>
      <c r="AN178" s="13">
        <f t="shared" si="37"/>
        <v>6434.7892520064033</v>
      </c>
      <c r="AO178" s="14">
        <f>AN178/$E$185</f>
        <v>8.5771551708718252E-2</v>
      </c>
      <c r="AP178" s="15">
        <f>AN178/$B$172</f>
        <v>1.53942326603024</v>
      </c>
    </row>
    <row r="179" spans="1:42">
      <c r="A179" s="20" t="s">
        <v>34</v>
      </c>
      <c r="B179" s="13"/>
      <c r="C179" s="17">
        <f>E179/$B$172</f>
        <v>9.1932191441111364</v>
      </c>
      <c r="D179" s="13">
        <v>112.49804089897484</v>
      </c>
      <c r="E179" s="13">
        <f t="shared" si="34"/>
        <v>38427.656022384552</v>
      </c>
      <c r="F179" s="18">
        <f>E179/$E$185</f>
        <v>0.51221563853720364</v>
      </c>
      <c r="G179" s="13">
        <v>2.0587435980007358</v>
      </c>
      <c r="H179" s="13">
        <v>854.63447792292118</v>
      </c>
      <c r="I179" s="13">
        <v>0</v>
      </c>
      <c r="J179" s="13">
        <v>387.56035151111161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f t="shared" si="35"/>
        <v>1242.1948294340327</v>
      </c>
      <c r="Q179" s="14">
        <f>P179/$E$185</f>
        <v>1.6557648412787142E-2</v>
      </c>
      <c r="R179" s="19">
        <f>P179/$B$172</f>
        <v>0.29717579651531884</v>
      </c>
      <c r="S179" s="13">
        <v>24.752067753228705</v>
      </c>
      <c r="T179" s="13">
        <v>7876.0189239617121</v>
      </c>
      <c r="U179" s="13">
        <v>107.08987711708873</v>
      </c>
      <c r="V179" s="13">
        <v>1425.8298102270176</v>
      </c>
      <c r="W179" s="13">
        <v>0</v>
      </c>
      <c r="X179" s="13">
        <v>0</v>
      </c>
      <c r="Y179" s="13">
        <v>0</v>
      </c>
      <c r="Z179" s="13">
        <v>0</v>
      </c>
      <c r="AA179" s="13">
        <v>62.275463026767305</v>
      </c>
      <c r="AB179" s="13">
        <f t="shared" si="36"/>
        <v>9471.2140743325872</v>
      </c>
      <c r="AC179" s="14">
        <f>AB179/$E$185</f>
        <v>0.12624511789063783</v>
      </c>
      <c r="AD179" s="19">
        <f>AB179/$B$172</f>
        <v>2.2658406876393751</v>
      </c>
      <c r="AE179" s="13">
        <v>85.687229547745403</v>
      </c>
      <c r="AF179" s="13">
        <v>21418.327605981758</v>
      </c>
      <c r="AG179" s="13">
        <v>1321.6854945731329</v>
      </c>
      <c r="AH179" s="13">
        <v>3334.9165835808276</v>
      </c>
      <c r="AI179" s="13">
        <v>0</v>
      </c>
      <c r="AJ179" s="13">
        <v>0</v>
      </c>
      <c r="AK179" s="13">
        <v>0</v>
      </c>
      <c r="AL179" s="13">
        <v>0</v>
      </c>
      <c r="AM179" s="13">
        <v>1639.3174344822141</v>
      </c>
      <c r="AN179" s="13">
        <f t="shared" si="37"/>
        <v>27714.247118617932</v>
      </c>
      <c r="AO179" s="14">
        <f>AN179/$E$185</f>
        <v>0.36941287223377867</v>
      </c>
      <c r="AP179" s="15">
        <f>AN179/$B$172</f>
        <v>6.630202659956443</v>
      </c>
    </row>
    <row r="180" spans="1:42">
      <c r="A180" s="21" t="s">
        <v>37</v>
      </c>
      <c r="B180" s="22"/>
      <c r="C180" s="23">
        <f>E180/$B$172</f>
        <v>17.947947021620287</v>
      </c>
      <c r="D180" s="22">
        <v>327.16304534279436</v>
      </c>
      <c r="E180" s="22">
        <f t="shared" si="34"/>
        <v>75022.418550372793</v>
      </c>
      <c r="F180" s="24">
        <f>E180/$E$185</f>
        <v>1</v>
      </c>
      <c r="G180" s="22">
        <v>12.317317678551802</v>
      </c>
      <c r="H180" s="22">
        <v>3261.0574092212532</v>
      </c>
      <c r="I180" s="22">
        <v>11.95401778908772</v>
      </c>
      <c r="J180" s="22">
        <v>773.1556510441427</v>
      </c>
      <c r="K180" s="22">
        <v>48.163557558964108</v>
      </c>
      <c r="L180" s="22">
        <v>0</v>
      </c>
      <c r="M180" s="22">
        <v>0</v>
      </c>
      <c r="N180" s="22">
        <v>0</v>
      </c>
      <c r="O180" s="22">
        <v>48.541107489361202</v>
      </c>
      <c r="P180" s="22">
        <f t="shared" si="35"/>
        <v>4142.871743102809</v>
      </c>
      <c r="Q180" s="25">
        <f>P180/$E$185</f>
        <v>5.5221783343616597E-2</v>
      </c>
      <c r="R180" s="26">
        <f>P180/$B$172</f>
        <v>0.99111764189062412</v>
      </c>
      <c r="S180" s="22">
        <v>186.52387148595619</v>
      </c>
      <c r="T180" s="22">
        <v>28738.640554189304</v>
      </c>
      <c r="U180" s="22">
        <v>469.95311587354183</v>
      </c>
      <c r="V180" s="22">
        <v>6650.6848903029168</v>
      </c>
      <c r="W180" s="22">
        <v>342.32371236608509</v>
      </c>
      <c r="X180" s="22">
        <v>230.86746734798098</v>
      </c>
      <c r="Y180" s="22">
        <v>0</v>
      </c>
      <c r="Z180" s="22">
        <v>0</v>
      </c>
      <c r="AA180" s="22">
        <v>298.04069656581748</v>
      </c>
      <c r="AB180" s="22">
        <f t="shared" si="36"/>
        <v>36730.510436645651</v>
      </c>
      <c r="AC180" s="25">
        <f>AB180/$E$185</f>
        <v>0.48959379271388648</v>
      </c>
      <c r="AD180" s="26">
        <f>AB180/$B$172</f>
        <v>8.7872034537429791</v>
      </c>
      <c r="AE180" s="22">
        <v>128.32185617828637</v>
      </c>
      <c r="AF180" s="22">
        <v>25954.331813629091</v>
      </c>
      <c r="AG180" s="22">
        <v>1357.1952385589966</v>
      </c>
      <c r="AH180" s="22">
        <v>4954.4303128895681</v>
      </c>
      <c r="AI180" s="22">
        <v>0</v>
      </c>
      <c r="AJ180" s="22">
        <v>204.34048964321855</v>
      </c>
      <c r="AK180" s="22">
        <v>0</v>
      </c>
      <c r="AL180" s="22">
        <v>0</v>
      </c>
      <c r="AM180" s="22">
        <v>1678.7385159034616</v>
      </c>
      <c r="AN180" s="22">
        <f t="shared" si="37"/>
        <v>34149.036370624337</v>
      </c>
      <c r="AO180" s="25">
        <f>AN180/$E$185</f>
        <v>0.45518442394249697</v>
      </c>
      <c r="AP180" s="27">
        <f>AN180/$B$172</f>
        <v>8.1696259259866828</v>
      </c>
    </row>
    <row r="181" spans="1:42">
      <c r="A181" s="16" t="s">
        <v>38</v>
      </c>
      <c r="B181" s="13"/>
      <c r="C181" s="17"/>
      <c r="D181" s="13"/>
      <c r="E181" s="13"/>
      <c r="F181" s="18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4"/>
      <c r="R181" s="19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4"/>
      <c r="AD181" s="19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  <c r="AP181" s="15"/>
    </row>
    <row r="182" spans="1:42">
      <c r="A182" s="20" t="s">
        <v>33</v>
      </c>
      <c r="B182" s="13"/>
      <c r="C182" s="17">
        <f>E182/$B$172</f>
        <v>0</v>
      </c>
      <c r="D182" s="13">
        <v>0</v>
      </c>
      <c r="E182" s="13">
        <f t="shared" si="34"/>
        <v>0</v>
      </c>
      <c r="F182" s="18">
        <f>E182/$E$185</f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f t="shared" si="35"/>
        <v>0</v>
      </c>
      <c r="Q182" s="14">
        <f>P182/$E$185</f>
        <v>0</v>
      </c>
      <c r="R182" s="19">
        <f>P182/$B$172</f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f t="shared" si="36"/>
        <v>0</v>
      </c>
      <c r="AC182" s="14">
        <f>AB182/$E$185</f>
        <v>0</v>
      </c>
      <c r="AD182" s="19">
        <f>AB182/$B$172</f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f t="shared" si="37"/>
        <v>0</v>
      </c>
      <c r="AO182" s="14">
        <f>AN182/$E$185</f>
        <v>0</v>
      </c>
      <c r="AP182" s="15">
        <f>AN182/$B$172</f>
        <v>0</v>
      </c>
    </row>
    <row r="183" spans="1:42">
      <c r="A183" s="20" t="s">
        <v>34</v>
      </c>
      <c r="B183" s="13"/>
      <c r="C183" s="17">
        <f>E183/$B$172</f>
        <v>0</v>
      </c>
      <c r="D183" s="13">
        <v>0</v>
      </c>
      <c r="E183" s="13">
        <f t="shared" si="34"/>
        <v>0</v>
      </c>
      <c r="F183" s="18">
        <f>E183/$E$185</f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f t="shared" si="35"/>
        <v>0</v>
      </c>
      <c r="Q183" s="14">
        <f>P183/$E$185</f>
        <v>0</v>
      </c>
      <c r="R183" s="19">
        <f>P183/$B$172</f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f t="shared" si="36"/>
        <v>0</v>
      </c>
      <c r="AC183" s="14">
        <f>AB183/$E$185</f>
        <v>0</v>
      </c>
      <c r="AD183" s="19">
        <f>AB183/$B$172</f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  <c r="AN183" s="13">
        <f t="shared" si="37"/>
        <v>0</v>
      </c>
      <c r="AO183" s="14">
        <f>AN183/$E$185</f>
        <v>0</v>
      </c>
      <c r="AP183" s="15">
        <f>AN183/$B$172</f>
        <v>0</v>
      </c>
    </row>
    <row r="184" spans="1:42">
      <c r="A184" s="21" t="s">
        <v>39</v>
      </c>
      <c r="B184" s="22"/>
      <c r="C184" s="23">
        <f>E184/$B$172</f>
        <v>0</v>
      </c>
      <c r="D184" s="22">
        <v>0</v>
      </c>
      <c r="E184" s="22">
        <f t="shared" si="34"/>
        <v>0</v>
      </c>
      <c r="F184" s="24">
        <f>E184/$E$185</f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f t="shared" si="35"/>
        <v>0</v>
      </c>
      <c r="Q184" s="25">
        <f>P184/$E$185</f>
        <v>0</v>
      </c>
      <c r="R184" s="26">
        <f>P184/$B$172</f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f t="shared" si="36"/>
        <v>0</v>
      </c>
      <c r="AC184" s="25">
        <f>AB184/$E$185</f>
        <v>0</v>
      </c>
      <c r="AD184" s="26">
        <f>AB184/$B$172</f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f t="shared" si="37"/>
        <v>0</v>
      </c>
      <c r="AO184" s="25">
        <f>AN184/$E$185</f>
        <v>0</v>
      </c>
      <c r="AP184" s="27">
        <f>AN184/$B$172</f>
        <v>0</v>
      </c>
    </row>
    <row r="185" spans="1:42">
      <c r="A185" s="38" t="s">
        <v>64</v>
      </c>
      <c r="B185" s="29"/>
      <c r="C185" s="30">
        <f>E185/$B$172</f>
        <v>17.947947021620287</v>
      </c>
      <c r="D185" s="29">
        <v>327.16304534279436</v>
      </c>
      <c r="E185" s="29">
        <f t="shared" si="34"/>
        <v>75022.418550372793</v>
      </c>
      <c r="F185" s="31">
        <f>E185/$E$185</f>
        <v>1</v>
      </c>
      <c r="G185" s="29">
        <v>12.317317678551802</v>
      </c>
      <c r="H185" s="29">
        <v>3261.0574092212532</v>
      </c>
      <c r="I185" s="29">
        <v>11.95401778908772</v>
      </c>
      <c r="J185" s="29">
        <v>773.1556510441427</v>
      </c>
      <c r="K185" s="29">
        <v>48.163557558964108</v>
      </c>
      <c r="L185" s="29">
        <v>0</v>
      </c>
      <c r="M185" s="29">
        <v>0</v>
      </c>
      <c r="N185" s="29">
        <v>0</v>
      </c>
      <c r="O185" s="29">
        <v>48.541107489361202</v>
      </c>
      <c r="P185" s="29">
        <f t="shared" si="35"/>
        <v>4142.871743102809</v>
      </c>
      <c r="Q185" s="32">
        <f>P185/$E$185</f>
        <v>5.5221783343616597E-2</v>
      </c>
      <c r="R185" s="33">
        <f>P185/$B$172</f>
        <v>0.99111764189062412</v>
      </c>
      <c r="S185" s="29">
        <v>186.52387148595619</v>
      </c>
      <c r="T185" s="29">
        <v>28738.640554189304</v>
      </c>
      <c r="U185" s="29">
        <v>469.95311587354183</v>
      </c>
      <c r="V185" s="29">
        <v>6650.6848903029168</v>
      </c>
      <c r="W185" s="29">
        <v>342.32371236608509</v>
      </c>
      <c r="X185" s="29">
        <v>230.86746734798098</v>
      </c>
      <c r="Y185" s="29">
        <v>0</v>
      </c>
      <c r="Z185" s="29">
        <v>0</v>
      </c>
      <c r="AA185" s="29">
        <v>298.04069656581748</v>
      </c>
      <c r="AB185" s="29">
        <f t="shared" si="36"/>
        <v>36730.510436645651</v>
      </c>
      <c r="AC185" s="32">
        <f>AB185/$E$185</f>
        <v>0.48959379271388648</v>
      </c>
      <c r="AD185" s="33">
        <f>AB185/$B$172</f>
        <v>8.7872034537429791</v>
      </c>
      <c r="AE185" s="29">
        <v>128.32185617828637</v>
      </c>
      <c r="AF185" s="29">
        <v>25954.331813629091</v>
      </c>
      <c r="AG185" s="29">
        <v>1357.1952385589966</v>
      </c>
      <c r="AH185" s="29">
        <v>4954.4303128895681</v>
      </c>
      <c r="AI185" s="29">
        <v>0</v>
      </c>
      <c r="AJ185" s="29">
        <v>204.34048964321855</v>
      </c>
      <c r="AK185" s="29">
        <v>0</v>
      </c>
      <c r="AL185" s="29">
        <v>0</v>
      </c>
      <c r="AM185" s="29">
        <v>1678.7385159034616</v>
      </c>
      <c r="AN185" s="29">
        <f t="shared" si="37"/>
        <v>34149.036370624337</v>
      </c>
      <c r="AO185" s="32">
        <f>AN185/$E$185</f>
        <v>0.45518442394249697</v>
      </c>
      <c r="AP185" s="34">
        <f>AN185/$B$172</f>
        <v>8.1696259259866828</v>
      </c>
    </row>
    <row r="186" spans="1:42">
      <c r="A186" s="7" t="s">
        <v>65</v>
      </c>
      <c r="B186" s="8"/>
      <c r="C186" s="9"/>
      <c r="D186" s="8"/>
      <c r="E186" s="8"/>
      <c r="F186" s="36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11"/>
      <c r="R186" s="37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11"/>
      <c r="AD186" s="37"/>
      <c r="AE186" s="8"/>
      <c r="AF186" s="8"/>
      <c r="AG186" s="8"/>
      <c r="AH186" s="8"/>
      <c r="AI186" s="8"/>
      <c r="AJ186" s="8"/>
      <c r="AK186" s="8"/>
      <c r="AL186" s="8"/>
      <c r="AM186" s="8"/>
      <c r="AN186" s="13"/>
      <c r="AO186" s="14"/>
      <c r="AP186" s="15"/>
    </row>
    <row r="187" spans="1:42">
      <c r="A187" s="16" t="s">
        <v>32</v>
      </c>
      <c r="B187" s="13"/>
      <c r="C187" s="17"/>
      <c r="D187" s="13"/>
      <c r="E187" s="13"/>
      <c r="F187" s="18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4"/>
      <c r="R187" s="19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4"/>
      <c r="AD187" s="19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  <c r="AP187" s="15"/>
    </row>
    <row r="188" spans="1:42">
      <c r="A188" s="20" t="s">
        <v>33</v>
      </c>
      <c r="B188" s="40"/>
      <c r="C188" s="41"/>
      <c r="D188" s="13">
        <f>G188+S188+AE188</f>
        <v>16463.312828741477</v>
      </c>
      <c r="E188" s="13">
        <f>P188+AB188+AN188</f>
        <v>7344067.4597594105</v>
      </c>
      <c r="F188" s="18">
        <f>E188/$E$199</f>
        <v>0.58389238067181659</v>
      </c>
      <c r="G188" s="13">
        <v>4589.4423711758154</v>
      </c>
      <c r="H188" s="13">
        <v>418018.64424787927</v>
      </c>
      <c r="I188" s="13">
        <v>216993.15717418696</v>
      </c>
      <c r="J188" s="13">
        <v>930913.19985097169</v>
      </c>
      <c r="K188" s="13">
        <v>333446.37409132562</v>
      </c>
      <c r="L188" s="13">
        <v>582.31190211496164</v>
      </c>
      <c r="M188" s="13">
        <v>1913.3747229157743</v>
      </c>
      <c r="N188" s="13">
        <v>18981.032477467033</v>
      </c>
      <c r="O188" s="13">
        <v>531236.62579586718</v>
      </c>
      <c r="P188" s="13">
        <f>SUM(H188:O188)</f>
        <v>2452084.7202627282</v>
      </c>
      <c r="Q188" s="14">
        <f>P188/$E$199</f>
        <v>0.19495376271640263</v>
      </c>
      <c r="R188" s="42"/>
      <c r="S188" s="13">
        <v>9434.4259086103102</v>
      </c>
      <c r="T188" s="13">
        <v>801237.23542934086</v>
      </c>
      <c r="U188" s="13">
        <v>319053.89376560488</v>
      </c>
      <c r="V188" s="13">
        <v>1261330.6650202658</v>
      </c>
      <c r="W188" s="13">
        <v>845992.17724834604</v>
      </c>
      <c r="X188" s="13">
        <v>7102.1197686066953</v>
      </c>
      <c r="Y188" s="13">
        <v>8262.04930381751</v>
      </c>
      <c r="Z188" s="13">
        <v>29567.70789000691</v>
      </c>
      <c r="AA188" s="13">
        <v>649873.17272182403</v>
      </c>
      <c r="AB188" s="13">
        <f t="shared" ref="AB188:AB190" si="38">SUM(T188:AA188)</f>
        <v>3922419.0211478127</v>
      </c>
      <c r="AC188" s="14">
        <f>AB188/$E$199</f>
        <v>0.31185315124072155</v>
      </c>
      <c r="AD188" s="42"/>
      <c r="AE188" s="13">
        <v>2439.4445489553495</v>
      </c>
      <c r="AF188" s="13">
        <v>293312.68006952148</v>
      </c>
      <c r="AG188" s="13">
        <v>87689.676589926341</v>
      </c>
      <c r="AH188" s="13">
        <v>351329.62405332166</v>
      </c>
      <c r="AI188" s="13">
        <v>77104.34076454895</v>
      </c>
      <c r="AJ188" s="13">
        <v>1294.8994794997593</v>
      </c>
      <c r="AK188" s="13">
        <v>45.508338063700869</v>
      </c>
      <c r="AL188" s="13">
        <v>2869.6201209187079</v>
      </c>
      <c r="AM188" s="13">
        <v>155917.36893306964</v>
      </c>
      <c r="AN188" s="13">
        <f t="shared" ref="AN188:AN190" si="39">SUM(AF188:AM188)</f>
        <v>969563.7183488704</v>
      </c>
      <c r="AO188" s="14">
        <f>AN188/$E$199</f>
        <v>7.7085466714692547E-2</v>
      </c>
      <c r="AP188" s="43"/>
    </row>
    <row r="189" spans="1:42">
      <c r="A189" s="20" t="s">
        <v>34</v>
      </c>
      <c r="B189" s="44"/>
      <c r="C189" s="45"/>
      <c r="D189" s="13">
        <f t="shared" ref="D189:D199" si="40">G189+S189+AE189</f>
        <v>3791.8413586505285</v>
      </c>
      <c r="E189" s="13">
        <f t="shared" ref="E189:E199" si="41">P189+AB189+AN189</f>
        <v>2620410.4368664986</v>
      </c>
      <c r="F189" s="18">
        <f t="shared" ref="F189:F199" si="42">E189/$E$199</f>
        <v>0.20833655146862967</v>
      </c>
      <c r="G189" s="13">
        <v>521.37736052256764</v>
      </c>
      <c r="H189" s="13">
        <v>29650.524390072973</v>
      </c>
      <c r="I189" s="13">
        <v>18286.956142225426</v>
      </c>
      <c r="J189" s="13">
        <v>128820.47244421848</v>
      </c>
      <c r="K189" s="13">
        <v>69265.427263257923</v>
      </c>
      <c r="L189" s="13">
        <v>162.00043796003649</v>
      </c>
      <c r="M189" s="13">
        <v>0</v>
      </c>
      <c r="N189" s="13">
        <v>39173.968282824018</v>
      </c>
      <c r="O189" s="13">
        <v>4496.3936616848905</v>
      </c>
      <c r="P189" s="13">
        <f t="shared" ref="P189:P199" si="43">SUM(H189:O189)</f>
        <v>289855.74262224376</v>
      </c>
      <c r="Q189" s="14">
        <f t="shared" ref="Q189:Q199" si="44">P189/$E$199</f>
        <v>2.3045071486399945E-2</v>
      </c>
      <c r="R189" s="46"/>
      <c r="S189" s="13">
        <v>1934.0670112400044</v>
      </c>
      <c r="T189" s="13">
        <v>367952.25802582857</v>
      </c>
      <c r="U189" s="13">
        <v>132093.85554649009</v>
      </c>
      <c r="V189" s="13">
        <v>472586.6833213424</v>
      </c>
      <c r="W189" s="13">
        <v>302042.76086340827</v>
      </c>
      <c r="X189" s="13">
        <v>2673.5547708109534</v>
      </c>
      <c r="Y189" s="13">
        <v>0</v>
      </c>
      <c r="Z189" s="13">
        <v>45815.123823681402</v>
      </c>
      <c r="AA189" s="13">
        <v>8246.2210137885777</v>
      </c>
      <c r="AB189" s="13">
        <f t="shared" si="38"/>
        <v>1331410.4573653503</v>
      </c>
      <c r="AC189" s="14">
        <f t="shared" ref="AC189:AC199" si="45">AB189/$E$199</f>
        <v>0.10585420488878163</v>
      </c>
      <c r="AD189" s="46"/>
      <c r="AE189" s="13">
        <v>1336.3969868879565</v>
      </c>
      <c r="AF189" s="13">
        <v>269338.32347706542</v>
      </c>
      <c r="AG189" s="13">
        <v>133351.07123688419</v>
      </c>
      <c r="AH189" s="13">
        <v>374003.0800592968</v>
      </c>
      <c r="AI189" s="13">
        <v>184883.65770464539</v>
      </c>
      <c r="AJ189" s="13">
        <v>2732.2346648604785</v>
      </c>
      <c r="AK189" s="13">
        <v>0</v>
      </c>
      <c r="AL189" s="13">
        <v>30634.258871772992</v>
      </c>
      <c r="AM189" s="13">
        <v>4201.6108643788757</v>
      </c>
      <c r="AN189" s="13">
        <f t="shared" si="39"/>
        <v>999144.23687890428</v>
      </c>
      <c r="AO189" s="14">
        <f t="shared" ref="AO189:AO199" si="46">AN189/$E$199</f>
        <v>7.9437275093448098E-2</v>
      </c>
      <c r="AP189" s="47"/>
    </row>
    <row r="190" spans="1:42">
      <c r="A190" s="21" t="s">
        <v>35</v>
      </c>
      <c r="B190" s="44"/>
      <c r="C190" s="45"/>
      <c r="D190" s="22">
        <f t="shared" si="40"/>
        <v>20255.154187392003</v>
      </c>
      <c r="E190" s="22">
        <f t="shared" si="41"/>
        <v>9964477.89662591</v>
      </c>
      <c r="F190" s="24">
        <f t="shared" si="42"/>
        <v>0.79222893214044643</v>
      </c>
      <c r="G190" s="22">
        <v>5110.8197316983833</v>
      </c>
      <c r="H190" s="22">
        <v>447669.16863795224</v>
      </c>
      <c r="I190" s="22">
        <v>235280.11331641237</v>
      </c>
      <c r="J190" s="22">
        <v>1059733.6722951902</v>
      </c>
      <c r="K190" s="22">
        <v>402711.80135458353</v>
      </c>
      <c r="L190" s="22">
        <v>744.31234007499813</v>
      </c>
      <c r="M190" s="22">
        <v>1913.3747229157743</v>
      </c>
      <c r="N190" s="22">
        <v>58155.000760291048</v>
      </c>
      <c r="O190" s="22">
        <v>535733.01945755212</v>
      </c>
      <c r="P190" s="22">
        <f t="shared" si="43"/>
        <v>2741940.4628849723</v>
      </c>
      <c r="Q190" s="25">
        <f t="shared" si="44"/>
        <v>0.21799883420280261</v>
      </c>
      <c r="R190" s="46"/>
      <c r="S190" s="22">
        <v>11368.492919850314</v>
      </c>
      <c r="T190" s="22">
        <v>1169189.4934551695</v>
      </c>
      <c r="U190" s="22">
        <v>451147.74931209499</v>
      </c>
      <c r="V190" s="22">
        <v>1733917.3483416082</v>
      </c>
      <c r="W190" s="22">
        <v>1148034.9381117544</v>
      </c>
      <c r="X190" s="22">
        <v>9775.6745394176487</v>
      </c>
      <c r="Y190" s="22">
        <v>8262.04930381751</v>
      </c>
      <c r="Z190" s="22">
        <v>75382.831713688312</v>
      </c>
      <c r="AA190" s="22">
        <v>658119.39373561263</v>
      </c>
      <c r="AB190" s="22">
        <f t="shared" si="38"/>
        <v>5253829.4785131635</v>
      </c>
      <c r="AC190" s="25">
        <f t="shared" si="45"/>
        <v>0.41770735612950322</v>
      </c>
      <c r="AD190" s="46"/>
      <c r="AE190" s="22">
        <v>3775.8415358433058</v>
      </c>
      <c r="AF190" s="22">
        <v>562651.00354658696</v>
      </c>
      <c r="AG190" s="22">
        <v>221040.74782681052</v>
      </c>
      <c r="AH190" s="22">
        <v>725332.70411261846</v>
      </c>
      <c r="AI190" s="22">
        <v>261987.99846919434</v>
      </c>
      <c r="AJ190" s="22">
        <v>4027.1341443602378</v>
      </c>
      <c r="AK190" s="22">
        <v>45.508338063700869</v>
      </c>
      <c r="AL190" s="22">
        <v>33503.878992691702</v>
      </c>
      <c r="AM190" s="22">
        <v>160118.9797974485</v>
      </c>
      <c r="AN190" s="22">
        <f t="shared" si="39"/>
        <v>1968707.9552277743</v>
      </c>
      <c r="AO190" s="25">
        <f t="shared" si="46"/>
        <v>0.15652274180814063</v>
      </c>
      <c r="AP190" s="47"/>
    </row>
    <row r="191" spans="1:42">
      <c r="A191" s="16" t="s">
        <v>36</v>
      </c>
      <c r="B191" s="44"/>
      <c r="C191" s="45"/>
      <c r="D191" s="13"/>
      <c r="E191" s="13"/>
      <c r="F191" s="18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4"/>
      <c r="R191" s="46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4"/>
      <c r="AD191" s="46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  <c r="AP191" s="47"/>
    </row>
    <row r="192" spans="1:42">
      <c r="A192" s="20" t="s">
        <v>33</v>
      </c>
      <c r="B192" s="44"/>
      <c r="C192" s="45"/>
      <c r="D192" s="13">
        <f t="shared" si="40"/>
        <v>1487.6081866587515</v>
      </c>
      <c r="E192" s="13">
        <f t="shared" si="41"/>
        <v>541728.99062785483</v>
      </c>
      <c r="F192" s="18">
        <f t="shared" si="42"/>
        <v>4.3070332857073276E-2</v>
      </c>
      <c r="G192" s="13">
        <v>814.75265837711947</v>
      </c>
      <c r="H192" s="13">
        <v>92436.447405730083</v>
      </c>
      <c r="I192" s="13">
        <v>24371.491941219236</v>
      </c>
      <c r="J192" s="13">
        <v>58167.163492578031</v>
      </c>
      <c r="K192" s="13">
        <v>2923.4122850594581</v>
      </c>
      <c r="L192" s="13">
        <v>296.66375163554267</v>
      </c>
      <c r="M192" s="13">
        <v>8687.6384723449682</v>
      </c>
      <c r="N192" s="13">
        <v>0</v>
      </c>
      <c r="O192" s="13">
        <v>143031.77554574932</v>
      </c>
      <c r="P192" s="13">
        <f t="shared" si="43"/>
        <v>329914.59289431665</v>
      </c>
      <c r="Q192" s="14">
        <f t="shared" si="44"/>
        <v>2.6229962908013157E-2</v>
      </c>
      <c r="R192" s="46"/>
      <c r="S192" s="13">
        <v>512.64103871380689</v>
      </c>
      <c r="T192" s="13">
        <v>89741.713567478495</v>
      </c>
      <c r="U192" s="13">
        <v>8423.8492441718645</v>
      </c>
      <c r="V192" s="13">
        <v>20510.509302129634</v>
      </c>
      <c r="W192" s="13">
        <v>2363.9330360297809</v>
      </c>
      <c r="X192" s="13">
        <v>1911.1783747845971</v>
      </c>
      <c r="Y192" s="13">
        <v>22.918400093859063</v>
      </c>
      <c r="Z192" s="13">
        <v>1.0939892471075467</v>
      </c>
      <c r="AA192" s="13">
        <v>46662.440907814918</v>
      </c>
      <c r="AB192" s="13">
        <f t="shared" ref="AB192:AB194" si="47">SUM(T192:AA192)</f>
        <v>169637.63682175026</v>
      </c>
      <c r="AC192" s="14">
        <f t="shared" si="45"/>
        <v>1.3487093379536798E-2</v>
      </c>
      <c r="AD192" s="46"/>
      <c r="AE192" s="13">
        <v>160.2144895678253</v>
      </c>
      <c r="AF192" s="13">
        <v>21675.00422805149</v>
      </c>
      <c r="AG192" s="13">
        <v>2794.8827914044969</v>
      </c>
      <c r="AH192" s="13">
        <v>9005.1026248133203</v>
      </c>
      <c r="AI192" s="13">
        <v>1360.6215598877641</v>
      </c>
      <c r="AJ192" s="13">
        <v>102.71406415682875</v>
      </c>
      <c r="AK192" s="13">
        <v>0.72538976304073777</v>
      </c>
      <c r="AL192" s="13">
        <v>0</v>
      </c>
      <c r="AM192" s="13">
        <v>7237.7102537109604</v>
      </c>
      <c r="AN192" s="13">
        <f t="shared" ref="AN192:AN194" si="48">SUM(AF192:AM192)</f>
        <v>42176.760911787896</v>
      </c>
      <c r="AO192" s="14">
        <f t="shared" si="46"/>
        <v>3.3532765695233166E-3</v>
      </c>
      <c r="AP192" s="47"/>
    </row>
    <row r="193" spans="1:42">
      <c r="A193" s="20" t="s">
        <v>34</v>
      </c>
      <c r="B193" s="44"/>
      <c r="C193" s="45"/>
      <c r="D193" s="13">
        <f t="shared" si="40"/>
        <v>453.90060730473363</v>
      </c>
      <c r="E193" s="13">
        <f t="shared" si="41"/>
        <v>250632.48504254138</v>
      </c>
      <c r="F193" s="18">
        <f t="shared" si="42"/>
        <v>1.9926614123173793E-2</v>
      </c>
      <c r="G193" s="13">
        <v>110.60320229173628</v>
      </c>
      <c r="H193" s="13">
        <v>39219.070679189994</v>
      </c>
      <c r="I193" s="13">
        <v>3972.3482490686301</v>
      </c>
      <c r="J193" s="13">
        <v>8504.8424086441883</v>
      </c>
      <c r="K193" s="13">
        <v>3902.332556036014</v>
      </c>
      <c r="L193" s="13">
        <v>137.63651745377979</v>
      </c>
      <c r="M193" s="13">
        <v>342.81721462866261</v>
      </c>
      <c r="N193" s="13">
        <v>740.04633051869268</v>
      </c>
      <c r="O193" s="13">
        <v>4072.8870880487329</v>
      </c>
      <c r="P193" s="13">
        <f t="shared" si="43"/>
        <v>60891.98104358869</v>
      </c>
      <c r="Q193" s="14">
        <f t="shared" si="44"/>
        <v>4.8412360003742229E-3</v>
      </c>
      <c r="R193" s="46"/>
      <c r="S193" s="13">
        <v>239.9909616131487</v>
      </c>
      <c r="T193" s="13">
        <v>31003.186640541888</v>
      </c>
      <c r="U193" s="13">
        <v>13977.570351701035</v>
      </c>
      <c r="V193" s="13">
        <v>53432.852397381808</v>
      </c>
      <c r="W193" s="13">
        <v>27856.272740299246</v>
      </c>
      <c r="X193" s="13">
        <v>84.43107429594447</v>
      </c>
      <c r="Y193" s="13">
        <v>11.001757633738123</v>
      </c>
      <c r="Z193" s="13">
        <v>8048.3488078730843</v>
      </c>
      <c r="AA193" s="13">
        <v>880.85016770336233</v>
      </c>
      <c r="AB193" s="13">
        <f t="shared" si="47"/>
        <v>135294.51393743011</v>
      </c>
      <c r="AC193" s="14">
        <f t="shared" si="45"/>
        <v>1.075663265181258E-2</v>
      </c>
      <c r="AD193" s="46"/>
      <c r="AE193" s="13">
        <v>103.30644339984865</v>
      </c>
      <c r="AF193" s="13">
        <v>13914.856885980756</v>
      </c>
      <c r="AG193" s="13">
        <v>8148.6956832975256</v>
      </c>
      <c r="AH193" s="13">
        <v>22531.975054992392</v>
      </c>
      <c r="AI193" s="13">
        <v>8358.2151546225468</v>
      </c>
      <c r="AJ193" s="13">
        <v>0</v>
      </c>
      <c r="AK193" s="13">
        <v>0.37376355908510117</v>
      </c>
      <c r="AL193" s="13">
        <v>919.12506915623453</v>
      </c>
      <c r="AM193" s="13">
        <v>572.74844991402085</v>
      </c>
      <c r="AN193" s="13">
        <f t="shared" si="48"/>
        <v>54445.990061522571</v>
      </c>
      <c r="AO193" s="14">
        <f t="shared" si="46"/>
        <v>4.3287454709869909E-3</v>
      </c>
      <c r="AP193" s="47"/>
    </row>
    <row r="194" spans="1:42">
      <c r="A194" s="21" t="s">
        <v>37</v>
      </c>
      <c r="B194" s="44"/>
      <c r="C194" s="45"/>
      <c r="D194" s="22">
        <f t="shared" si="40"/>
        <v>1941.5087939634855</v>
      </c>
      <c r="E194" s="22">
        <f t="shared" si="41"/>
        <v>792361.47567039623</v>
      </c>
      <c r="F194" s="24">
        <f t="shared" si="42"/>
        <v>6.2996946980247076E-2</v>
      </c>
      <c r="G194" s="22">
        <v>925.35586066885571</v>
      </c>
      <c r="H194" s="22">
        <v>131655.51808492007</v>
      </c>
      <c r="I194" s="22">
        <v>28343.840190287865</v>
      </c>
      <c r="J194" s="22">
        <v>66672.005901222219</v>
      </c>
      <c r="K194" s="22">
        <v>6825.7448410954721</v>
      </c>
      <c r="L194" s="22">
        <v>434.30026908932246</v>
      </c>
      <c r="M194" s="22">
        <v>9030.4556869736316</v>
      </c>
      <c r="N194" s="22">
        <v>740.04633051869268</v>
      </c>
      <c r="O194" s="22">
        <v>147104.66263379806</v>
      </c>
      <c r="P194" s="22">
        <f t="shared" si="43"/>
        <v>390806.57393790537</v>
      </c>
      <c r="Q194" s="25">
        <f t="shared" si="44"/>
        <v>3.1071198908387384E-2</v>
      </c>
      <c r="R194" s="46"/>
      <c r="S194" s="22">
        <v>752.63200032695556</v>
      </c>
      <c r="T194" s="22">
        <v>120744.90020802038</v>
      </c>
      <c r="U194" s="22">
        <v>22401.4195958729</v>
      </c>
      <c r="V194" s="22">
        <v>73943.361699511443</v>
      </c>
      <c r="W194" s="22">
        <v>30220.205776329029</v>
      </c>
      <c r="X194" s="22">
        <v>1995.6094490805415</v>
      </c>
      <c r="Y194" s="22">
        <v>33.920157727597186</v>
      </c>
      <c r="Z194" s="22">
        <v>8049.4427971201922</v>
      </c>
      <c r="AA194" s="22">
        <v>47543.291075518282</v>
      </c>
      <c r="AB194" s="22">
        <f t="shared" si="47"/>
        <v>304932.15075918037</v>
      </c>
      <c r="AC194" s="25">
        <f t="shared" si="45"/>
        <v>2.4243726031349378E-2</v>
      </c>
      <c r="AD194" s="46"/>
      <c r="AE194" s="22">
        <v>263.52093296767396</v>
      </c>
      <c r="AF194" s="22">
        <v>35589.861114032246</v>
      </c>
      <c r="AG194" s="22">
        <v>10943.578474702023</v>
      </c>
      <c r="AH194" s="22">
        <v>31537.077679805712</v>
      </c>
      <c r="AI194" s="22">
        <v>9718.8367145103111</v>
      </c>
      <c r="AJ194" s="22">
        <v>102.71406415682875</v>
      </c>
      <c r="AK194" s="22">
        <v>1.0991533221258389</v>
      </c>
      <c r="AL194" s="22">
        <v>919.12506915623453</v>
      </c>
      <c r="AM194" s="22">
        <v>7810.4587036249814</v>
      </c>
      <c r="AN194" s="22">
        <f t="shared" si="48"/>
        <v>96622.750973310467</v>
      </c>
      <c r="AO194" s="25">
        <f t="shared" si="46"/>
        <v>7.6820220405103071E-3</v>
      </c>
      <c r="AP194" s="47"/>
    </row>
    <row r="195" spans="1:42">
      <c r="A195" s="16" t="s">
        <v>38</v>
      </c>
      <c r="B195" s="44"/>
      <c r="C195" s="45"/>
      <c r="D195" s="13"/>
      <c r="E195" s="13"/>
      <c r="F195" s="18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4"/>
      <c r="R195" s="46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4"/>
      <c r="AD195" s="46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  <c r="AP195" s="47"/>
    </row>
    <row r="196" spans="1:42">
      <c r="A196" s="20" t="s">
        <v>33</v>
      </c>
      <c r="B196" s="44"/>
      <c r="C196" s="45"/>
      <c r="D196" s="13">
        <f t="shared" si="40"/>
        <v>3154.7830952260156</v>
      </c>
      <c r="E196" s="13">
        <f t="shared" si="41"/>
        <v>1624647.2542849297</v>
      </c>
      <c r="F196" s="18">
        <f t="shared" si="42"/>
        <v>0.12916808815471234</v>
      </c>
      <c r="G196" s="13">
        <v>1429.8763068514445</v>
      </c>
      <c r="H196" s="13">
        <v>313640.47960834485</v>
      </c>
      <c r="I196" s="13">
        <v>66604.13739504476</v>
      </c>
      <c r="J196" s="13">
        <v>224744.8743558033</v>
      </c>
      <c r="K196" s="13">
        <v>7492.5330525770678</v>
      </c>
      <c r="L196" s="13">
        <v>24267.053770176073</v>
      </c>
      <c r="M196" s="13">
        <v>2785.768272648882</v>
      </c>
      <c r="N196" s="13">
        <v>0</v>
      </c>
      <c r="O196" s="13">
        <v>174137.20862964864</v>
      </c>
      <c r="P196" s="13">
        <f t="shared" si="43"/>
        <v>813672.05508424353</v>
      </c>
      <c r="Q196" s="14">
        <f t="shared" si="44"/>
        <v>6.4691251262666435E-2</v>
      </c>
      <c r="R196" s="46"/>
      <c r="S196" s="13">
        <v>1640.0766662163646</v>
      </c>
      <c r="T196" s="13">
        <v>419098.69092795328</v>
      </c>
      <c r="U196" s="13">
        <v>56631.546868565674</v>
      </c>
      <c r="V196" s="13">
        <v>135854.87627509682</v>
      </c>
      <c r="W196" s="13">
        <v>3202.7510381536677</v>
      </c>
      <c r="X196" s="13">
        <v>95591.699872073514</v>
      </c>
      <c r="Y196" s="13">
        <v>26.650066174093606</v>
      </c>
      <c r="Z196" s="13">
        <v>10.763603184465278</v>
      </c>
      <c r="AA196" s="13">
        <v>71678.387384583009</v>
      </c>
      <c r="AB196" s="13">
        <f t="shared" ref="AB196:AB199" si="49">SUM(T196:AA196)</f>
        <v>782095.36603578448</v>
      </c>
      <c r="AC196" s="14">
        <f t="shared" si="45"/>
        <v>6.2180736722425217E-2</v>
      </c>
      <c r="AD196" s="46"/>
      <c r="AE196" s="13">
        <v>84.830122158206251</v>
      </c>
      <c r="AF196" s="13">
        <v>20952.549953710048</v>
      </c>
      <c r="AG196" s="13">
        <v>1082.4188719002454</v>
      </c>
      <c r="AH196" s="13">
        <v>1029.7671064179938</v>
      </c>
      <c r="AI196" s="13">
        <v>210.37226353738561</v>
      </c>
      <c r="AJ196" s="13">
        <v>4069.937938558011</v>
      </c>
      <c r="AK196" s="13">
        <v>0</v>
      </c>
      <c r="AL196" s="13">
        <v>0</v>
      </c>
      <c r="AM196" s="13">
        <v>1534.7870307779385</v>
      </c>
      <c r="AN196" s="13">
        <f t="shared" ref="AN196:AN199" si="50">SUM(AF196:AM196)</f>
        <v>28879.833164901618</v>
      </c>
      <c r="AO196" s="14">
        <f t="shared" si="46"/>
        <v>2.2961001696206788E-3</v>
      </c>
      <c r="AP196" s="47"/>
    </row>
    <row r="197" spans="1:42">
      <c r="A197" s="20" t="s">
        <v>34</v>
      </c>
      <c r="B197" s="44"/>
      <c r="C197" s="45"/>
      <c r="D197" s="13">
        <f t="shared" si="40"/>
        <v>466.08162310018059</v>
      </c>
      <c r="E197" s="13">
        <f t="shared" si="41"/>
        <v>196289.18085343178</v>
      </c>
      <c r="F197" s="18">
        <f t="shared" si="42"/>
        <v>1.5606032724593967E-2</v>
      </c>
      <c r="G197" s="13">
        <v>91.399132479088053</v>
      </c>
      <c r="H197" s="13">
        <v>15407.057568820808</v>
      </c>
      <c r="I197" s="13">
        <v>2853.5910602249824</v>
      </c>
      <c r="J197" s="13">
        <v>14043.896629817586</v>
      </c>
      <c r="K197" s="13">
        <v>6101.800469658353</v>
      </c>
      <c r="L197" s="13">
        <v>1533.7853582086011</v>
      </c>
      <c r="M197" s="13">
        <v>7802.5873006341717</v>
      </c>
      <c r="N197" s="13">
        <v>14.922469495860312</v>
      </c>
      <c r="O197" s="13">
        <v>2890.8723454365763</v>
      </c>
      <c r="P197" s="13">
        <f t="shared" si="43"/>
        <v>50648.513202296941</v>
      </c>
      <c r="Q197" s="14">
        <f t="shared" si="44"/>
        <v>4.0268258854128103E-3</v>
      </c>
      <c r="R197" s="46"/>
      <c r="S197" s="13">
        <v>329.96841392159808</v>
      </c>
      <c r="T197" s="13">
        <v>109322.54740995208</v>
      </c>
      <c r="U197" s="13">
        <v>4111.1059708931271</v>
      </c>
      <c r="V197" s="13">
        <v>6903.9461898018653</v>
      </c>
      <c r="W197" s="13">
        <v>580.40729023548147</v>
      </c>
      <c r="X197" s="13">
        <v>13605.176608669013</v>
      </c>
      <c r="Y197" s="13">
        <v>352.74881466329214</v>
      </c>
      <c r="Z197" s="13">
        <v>0</v>
      </c>
      <c r="AA197" s="13">
        <v>2048.5045619432713</v>
      </c>
      <c r="AB197" s="13">
        <f t="shared" si="49"/>
        <v>136924.43684615812</v>
      </c>
      <c r="AC197" s="14">
        <f t="shared" si="45"/>
        <v>1.0886220182524057E-2</v>
      </c>
      <c r="AD197" s="46"/>
      <c r="AE197" s="13">
        <v>44.714076699494434</v>
      </c>
      <c r="AF197" s="13">
        <v>5233.2530794267223</v>
      </c>
      <c r="AG197" s="13">
        <v>11.436192062569765</v>
      </c>
      <c r="AH197" s="13">
        <v>2029.2060576680562</v>
      </c>
      <c r="AI197" s="13">
        <v>1076.1711933034701</v>
      </c>
      <c r="AJ197" s="13">
        <v>358.45978856139982</v>
      </c>
      <c r="AK197" s="13">
        <v>0</v>
      </c>
      <c r="AL197" s="13">
        <v>0</v>
      </c>
      <c r="AM197" s="13">
        <v>7.7044939544935254</v>
      </c>
      <c r="AN197" s="13">
        <f t="shared" si="50"/>
        <v>8716.2308049767125</v>
      </c>
      <c r="AO197" s="14">
        <f t="shared" si="46"/>
        <v>6.9298665665710026E-4</v>
      </c>
      <c r="AP197" s="47"/>
    </row>
    <row r="198" spans="1:42">
      <c r="A198" s="21" t="s">
        <v>39</v>
      </c>
      <c r="B198" s="44"/>
      <c r="C198" s="45"/>
      <c r="D198" s="22">
        <f t="shared" si="40"/>
        <v>3620.864718326196</v>
      </c>
      <c r="E198" s="22">
        <f t="shared" si="41"/>
        <v>1820936.4351383615</v>
      </c>
      <c r="F198" s="24">
        <f t="shared" si="42"/>
        <v>0.1447741208793063</v>
      </c>
      <c r="G198" s="22">
        <v>1521.2754393305327</v>
      </c>
      <c r="H198" s="22">
        <v>329047.53717716568</v>
      </c>
      <c r="I198" s="22">
        <v>69457.728455269738</v>
      </c>
      <c r="J198" s="22">
        <v>238788.77098562088</v>
      </c>
      <c r="K198" s="22">
        <v>13594.333522235422</v>
      </c>
      <c r="L198" s="22">
        <v>25800.839128384676</v>
      </c>
      <c r="M198" s="22">
        <v>10588.355573283054</v>
      </c>
      <c r="N198" s="22">
        <v>14.922469495860312</v>
      </c>
      <c r="O198" s="22">
        <v>177028.08097508521</v>
      </c>
      <c r="P198" s="22">
        <f t="shared" si="43"/>
        <v>864320.56828654069</v>
      </c>
      <c r="Q198" s="25">
        <f t="shared" si="44"/>
        <v>6.8718077148079273E-2</v>
      </c>
      <c r="R198" s="46"/>
      <c r="S198" s="22">
        <v>1970.0450801379627</v>
      </c>
      <c r="T198" s="22">
        <v>528421.23833790538</v>
      </c>
      <c r="U198" s="22">
        <v>60742.652839458802</v>
      </c>
      <c r="V198" s="22">
        <v>142758.82246489869</v>
      </c>
      <c r="W198" s="22">
        <v>3783.1583283891491</v>
      </c>
      <c r="X198" s="22">
        <v>109196.87648074253</v>
      </c>
      <c r="Y198" s="22">
        <v>379.39888083738572</v>
      </c>
      <c r="Z198" s="22">
        <v>10.763603184465278</v>
      </c>
      <c r="AA198" s="22">
        <v>73726.891946526273</v>
      </c>
      <c r="AB198" s="22">
        <f t="shared" si="49"/>
        <v>919019.8028819426</v>
      </c>
      <c r="AC198" s="25">
        <f t="shared" si="45"/>
        <v>7.3066956904949271E-2</v>
      </c>
      <c r="AD198" s="46"/>
      <c r="AE198" s="22">
        <v>129.54419885770068</v>
      </c>
      <c r="AF198" s="22">
        <v>26185.80303313677</v>
      </c>
      <c r="AG198" s="22">
        <v>1093.8550639628152</v>
      </c>
      <c r="AH198" s="22">
        <v>3058.97316408605</v>
      </c>
      <c r="AI198" s="22">
        <v>1286.5434568408557</v>
      </c>
      <c r="AJ198" s="22">
        <v>4428.3977271194108</v>
      </c>
      <c r="AK198" s="22">
        <v>0</v>
      </c>
      <c r="AL198" s="22">
        <v>0</v>
      </c>
      <c r="AM198" s="22">
        <v>1542.491524732432</v>
      </c>
      <c r="AN198" s="22">
        <f t="shared" si="50"/>
        <v>37596.063969878334</v>
      </c>
      <c r="AO198" s="25">
        <f t="shared" si="46"/>
        <v>2.9890868262777794E-3</v>
      </c>
      <c r="AP198" s="47"/>
    </row>
    <row r="199" spans="1:42">
      <c r="A199" s="28" t="s">
        <v>65</v>
      </c>
      <c r="B199" s="29"/>
      <c r="C199" s="30"/>
      <c r="D199" s="29">
        <f t="shared" si="40"/>
        <v>25817.527699681686</v>
      </c>
      <c r="E199" s="29">
        <f t="shared" si="41"/>
        <v>12577775.807434671</v>
      </c>
      <c r="F199" s="31">
        <f t="shared" si="42"/>
        <v>1</v>
      </c>
      <c r="G199" s="29">
        <v>7557.4510316977712</v>
      </c>
      <c r="H199" s="29">
        <v>908372.22390003793</v>
      </c>
      <c r="I199" s="29">
        <v>333081.68196197</v>
      </c>
      <c r="J199" s="29">
        <v>1365194.4491820333</v>
      </c>
      <c r="K199" s="29">
        <v>423131.87971791439</v>
      </c>
      <c r="L199" s="29">
        <v>26979.451737548996</v>
      </c>
      <c r="M199" s="29">
        <v>21532.185983172458</v>
      </c>
      <c r="N199" s="29">
        <v>58909.969560305602</v>
      </c>
      <c r="O199" s="29">
        <v>859865.76306643547</v>
      </c>
      <c r="P199" s="29">
        <f t="shared" si="43"/>
        <v>3997067.6051094187</v>
      </c>
      <c r="Q199" s="32">
        <f t="shared" si="44"/>
        <v>0.31778811025926929</v>
      </c>
      <c r="R199" s="33"/>
      <c r="S199" s="29">
        <v>14091.170000315233</v>
      </c>
      <c r="T199" s="29">
        <v>1818355.6320010955</v>
      </c>
      <c r="U199" s="29">
        <v>534291.82174742676</v>
      </c>
      <c r="V199" s="29">
        <v>1950619.5325060184</v>
      </c>
      <c r="W199" s="29">
        <v>1182038.3022164726</v>
      </c>
      <c r="X199" s="29">
        <v>120968.16046924073</v>
      </c>
      <c r="Y199" s="29">
        <v>8675.3683423824914</v>
      </c>
      <c r="Z199" s="29">
        <v>83443.038113992967</v>
      </c>
      <c r="AA199" s="29">
        <v>779389.57675765711</v>
      </c>
      <c r="AB199" s="29">
        <f t="shared" si="49"/>
        <v>6477781.4321542867</v>
      </c>
      <c r="AC199" s="32">
        <f t="shared" si="45"/>
        <v>0.5150180390658019</v>
      </c>
      <c r="AD199" s="33"/>
      <c r="AE199" s="29">
        <v>4168.9066676686807</v>
      </c>
      <c r="AF199" s="29">
        <v>624426.66769375606</v>
      </c>
      <c r="AG199" s="29">
        <v>233078.18136547535</v>
      </c>
      <c r="AH199" s="29">
        <v>759928.75495651027</v>
      </c>
      <c r="AI199" s="29">
        <v>272993.37864054553</v>
      </c>
      <c r="AJ199" s="29">
        <v>8558.245935636478</v>
      </c>
      <c r="AK199" s="29">
        <v>46.607491385826705</v>
      </c>
      <c r="AL199" s="29">
        <v>34423.00406184794</v>
      </c>
      <c r="AM199" s="29">
        <v>169471.93002580592</v>
      </c>
      <c r="AN199" s="29">
        <f t="shared" si="50"/>
        <v>2102926.7701709634</v>
      </c>
      <c r="AO199" s="32">
        <f t="shared" si="46"/>
        <v>0.16719385067492873</v>
      </c>
      <c r="AP199" s="34"/>
    </row>
  </sheetData>
  <mergeCells count="25">
    <mergeCell ref="AE1:AP1"/>
    <mergeCell ref="B2:B3"/>
    <mergeCell ref="C2:C3"/>
    <mergeCell ref="D2:D3"/>
    <mergeCell ref="E2:E3"/>
    <mergeCell ref="F2:F3"/>
    <mergeCell ref="S2:S3"/>
    <mergeCell ref="AN2:AN3"/>
    <mergeCell ref="AO2:AO3"/>
    <mergeCell ref="AP2:AP3"/>
    <mergeCell ref="AE2:AE3"/>
    <mergeCell ref="AF2:AM2"/>
    <mergeCell ref="A1:A3"/>
    <mergeCell ref="B1:F1"/>
    <mergeCell ref="G1:R1"/>
    <mergeCell ref="S1:AD1"/>
    <mergeCell ref="G2:G3"/>
    <mergeCell ref="H2:O2"/>
    <mergeCell ref="P2:P3"/>
    <mergeCell ref="Q2:Q3"/>
    <mergeCell ref="R2:R3"/>
    <mergeCell ref="T2:AA2"/>
    <mergeCell ref="AB2:AB3"/>
    <mergeCell ref="AC2:AC3"/>
    <mergeCell ref="AD2:AD3"/>
  </mergeCells>
  <pageMargins left="0.7" right="0.7" top="0.75" bottom="0.75" header="0.3" footer="0.3"/>
  <pageSetup orientation="portrait" r:id="rId1"/>
  <ignoredErrors>
    <ignoredError sqref="P6:P654 AB6:AB222 AN6:AN22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2:AK88"/>
  <sheetViews>
    <sheetView tabSelected="1" zoomScale="80" zoomScaleNormal="80" workbookViewId="0"/>
  </sheetViews>
  <sheetFormatPr defaultRowHeight="15"/>
  <cols>
    <col min="1" max="1" width="42.85546875" customWidth="1"/>
    <col min="2" max="2" width="14.7109375" customWidth="1"/>
    <col min="3" max="3" width="12.85546875" customWidth="1"/>
    <col min="4" max="4" width="13.28515625" style="60" customWidth="1"/>
    <col min="5" max="5" width="11" customWidth="1"/>
    <col min="6" max="7" width="9.85546875" bestFit="1" customWidth="1"/>
    <col min="8" max="8" width="10" bestFit="1" customWidth="1"/>
    <col min="9" max="9" width="9.85546875" bestFit="1" customWidth="1"/>
    <col min="10" max="11" width="8.140625" bestFit="1" customWidth="1"/>
    <col min="12" max="12" width="8.85546875" bestFit="1" customWidth="1"/>
    <col min="13" max="13" width="12.28515625" bestFit="1" customWidth="1"/>
    <col min="14" max="14" width="12.140625" customWidth="1"/>
    <col min="15" max="15" width="12.140625" style="60" customWidth="1"/>
    <col min="16" max="16" width="9.28515625" bestFit="1" customWidth="1"/>
    <col min="17" max="17" width="10.5703125" customWidth="1"/>
    <col min="18" max="18" width="9.85546875" bestFit="1" customWidth="1"/>
    <col min="19" max="20" width="10.85546875" bestFit="1" customWidth="1"/>
    <col min="21" max="22" width="8.140625" bestFit="1" customWidth="1"/>
    <col min="23" max="23" width="8.85546875" bestFit="1" customWidth="1"/>
    <col min="24" max="24" width="12.28515625" bestFit="1" customWidth="1"/>
    <col min="25" max="25" width="13.42578125" customWidth="1"/>
    <col min="26" max="26" width="12" customWidth="1"/>
    <col min="27" max="27" width="9.28515625" bestFit="1" customWidth="1"/>
    <col min="28" max="29" width="9.85546875" bestFit="1" customWidth="1"/>
    <col min="30" max="30" width="10" bestFit="1" customWidth="1"/>
    <col min="31" max="31" width="9.85546875" bestFit="1" customWidth="1"/>
    <col min="32" max="32" width="7.140625" bestFit="1" customWidth="1"/>
    <col min="33" max="33" width="8.140625" bestFit="1" customWidth="1"/>
    <col min="34" max="34" width="8.85546875" bestFit="1" customWidth="1"/>
    <col min="35" max="35" width="12.28515625" bestFit="1" customWidth="1"/>
    <col min="36" max="36" width="14.42578125" customWidth="1"/>
    <col min="37" max="37" width="12.7109375" customWidth="1"/>
  </cols>
  <sheetData>
    <row r="2" spans="1:37">
      <c r="A2" s="145" t="s">
        <v>93</v>
      </c>
      <c r="B2" s="148" t="s">
        <v>66</v>
      </c>
      <c r="C2" s="148" t="s">
        <v>67</v>
      </c>
      <c r="D2" s="151" t="s">
        <v>68</v>
      </c>
      <c r="E2" s="154" t="s">
        <v>69</v>
      </c>
      <c r="F2" s="155"/>
      <c r="G2" s="155"/>
      <c r="H2" s="155"/>
      <c r="I2" s="155"/>
      <c r="J2" s="155"/>
      <c r="K2" s="155"/>
      <c r="L2" s="155"/>
      <c r="M2" s="155"/>
      <c r="N2" s="155"/>
      <c r="O2" s="156"/>
      <c r="P2" s="143" t="s">
        <v>70</v>
      </c>
      <c r="Q2" s="143"/>
      <c r="R2" s="143"/>
      <c r="S2" s="143"/>
      <c r="T2" s="143"/>
      <c r="U2" s="143"/>
      <c r="V2" s="143"/>
      <c r="W2" s="143"/>
      <c r="X2" s="143"/>
      <c r="Y2" s="143"/>
      <c r="Z2" s="144"/>
      <c r="AA2" s="134" t="s">
        <v>71</v>
      </c>
      <c r="AB2" s="135"/>
      <c r="AC2" s="135"/>
      <c r="AD2" s="135"/>
      <c r="AE2" s="135"/>
      <c r="AF2" s="135"/>
      <c r="AG2" s="135"/>
      <c r="AH2" s="135"/>
      <c r="AI2" s="135"/>
      <c r="AJ2" s="135"/>
      <c r="AK2" s="136"/>
    </row>
    <row r="3" spans="1:37" ht="15" customHeight="1">
      <c r="A3" s="146"/>
      <c r="B3" s="149"/>
      <c r="C3" s="149"/>
      <c r="D3" s="152"/>
      <c r="E3" s="96" t="s">
        <v>9</v>
      </c>
      <c r="F3" s="98" t="s">
        <v>10</v>
      </c>
      <c r="G3" s="99"/>
      <c r="H3" s="99"/>
      <c r="I3" s="99"/>
      <c r="J3" s="99"/>
      <c r="K3" s="99"/>
      <c r="L3" s="99"/>
      <c r="M3" s="100"/>
      <c r="N3" s="137" t="s">
        <v>72</v>
      </c>
      <c r="O3" s="138" t="s">
        <v>73</v>
      </c>
      <c r="P3" s="140" t="s">
        <v>9</v>
      </c>
      <c r="Q3" s="107" t="s">
        <v>10</v>
      </c>
      <c r="R3" s="107"/>
      <c r="S3" s="107"/>
      <c r="T3" s="107"/>
      <c r="U3" s="107"/>
      <c r="V3" s="107"/>
      <c r="W3" s="107"/>
      <c r="X3" s="107"/>
      <c r="Y3" s="108" t="s">
        <v>13</v>
      </c>
      <c r="Z3" s="142" t="s">
        <v>73</v>
      </c>
      <c r="AA3" s="130" t="s">
        <v>9</v>
      </c>
      <c r="AB3" s="132" t="s">
        <v>10</v>
      </c>
      <c r="AC3" s="132"/>
      <c r="AD3" s="132"/>
      <c r="AE3" s="132"/>
      <c r="AF3" s="132"/>
      <c r="AG3" s="132"/>
      <c r="AH3" s="132"/>
      <c r="AI3" s="132"/>
      <c r="AJ3" s="124" t="s">
        <v>11</v>
      </c>
      <c r="AK3" s="133" t="s">
        <v>73</v>
      </c>
    </row>
    <row r="4" spans="1:37" ht="15.75" customHeight="1" thickBot="1">
      <c r="A4" s="147"/>
      <c r="B4" s="150"/>
      <c r="C4" s="150"/>
      <c r="D4" s="153"/>
      <c r="E4" s="97" t="s">
        <v>17</v>
      </c>
      <c r="F4" s="2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  <c r="L4" s="3" t="s">
        <v>24</v>
      </c>
      <c r="M4" s="4" t="s">
        <v>25</v>
      </c>
      <c r="N4" s="102" t="s">
        <v>26</v>
      </c>
      <c r="O4" s="139"/>
      <c r="P4" s="141" t="s">
        <v>27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109" t="s">
        <v>28</v>
      </c>
      <c r="Z4" s="109"/>
      <c r="AA4" s="131" t="s">
        <v>29</v>
      </c>
      <c r="AB4" s="6" t="s">
        <v>18</v>
      </c>
      <c r="AC4" s="6" t="s">
        <v>19</v>
      </c>
      <c r="AD4" s="6" t="s">
        <v>20</v>
      </c>
      <c r="AE4" s="6" t="s">
        <v>21</v>
      </c>
      <c r="AF4" s="6" t="s">
        <v>22</v>
      </c>
      <c r="AG4" s="6" t="s">
        <v>23</v>
      </c>
      <c r="AH4" s="6" t="s">
        <v>24</v>
      </c>
      <c r="AI4" s="6" t="s">
        <v>25</v>
      </c>
      <c r="AJ4" s="125" t="s">
        <v>30</v>
      </c>
      <c r="AK4" s="125"/>
    </row>
    <row r="5" spans="1:37" ht="15.75" thickTop="1">
      <c r="A5" s="75" t="s">
        <v>41</v>
      </c>
      <c r="B5" s="8"/>
      <c r="C5" s="8"/>
      <c r="D5" s="51"/>
      <c r="E5" s="52"/>
      <c r="F5" s="8"/>
      <c r="G5" s="8"/>
      <c r="H5" s="8"/>
      <c r="I5" s="8"/>
      <c r="J5" s="8"/>
      <c r="K5" s="8"/>
      <c r="L5" s="8"/>
      <c r="M5" s="8"/>
      <c r="N5" s="8"/>
      <c r="O5" s="53"/>
      <c r="P5" s="52"/>
      <c r="Q5" s="8"/>
      <c r="R5" s="8"/>
      <c r="S5" s="8"/>
      <c r="T5" s="8"/>
      <c r="U5" s="8"/>
      <c r="V5" s="8"/>
      <c r="W5" s="8"/>
      <c r="X5" s="8"/>
      <c r="Y5" s="8"/>
      <c r="Z5" s="53"/>
      <c r="AA5" s="52"/>
      <c r="AB5" s="8"/>
      <c r="AC5" s="8"/>
      <c r="AD5" s="8"/>
      <c r="AE5" s="8"/>
      <c r="AF5" s="8"/>
      <c r="AG5" s="8"/>
      <c r="AH5" s="8"/>
      <c r="AI5" s="8"/>
      <c r="AJ5" s="8"/>
      <c r="AK5" s="53"/>
    </row>
    <row r="6" spans="1:37">
      <c r="A6" s="16" t="s">
        <v>74</v>
      </c>
      <c r="B6" s="13"/>
      <c r="C6" s="13"/>
      <c r="D6" s="13"/>
      <c r="E6" s="54"/>
      <c r="F6" s="13"/>
      <c r="G6" s="13"/>
      <c r="H6" s="13"/>
      <c r="I6" s="13"/>
      <c r="J6" s="13"/>
      <c r="K6" s="13"/>
      <c r="L6" s="13"/>
      <c r="M6" s="13"/>
      <c r="N6" s="13"/>
      <c r="O6" s="55"/>
      <c r="P6" s="54"/>
      <c r="Q6" s="13"/>
      <c r="R6" s="13"/>
      <c r="S6" s="13"/>
      <c r="T6" s="13"/>
      <c r="U6" s="13"/>
      <c r="V6" s="13"/>
      <c r="W6" s="13"/>
      <c r="X6" s="13"/>
      <c r="Y6" s="13"/>
      <c r="Z6" s="55"/>
      <c r="AA6" s="54"/>
      <c r="AB6" s="13"/>
      <c r="AC6" s="13"/>
      <c r="AD6" s="13"/>
      <c r="AE6" s="13"/>
      <c r="AF6" s="13"/>
      <c r="AG6" s="13"/>
      <c r="AH6" s="13"/>
      <c r="AI6" s="13"/>
      <c r="AJ6" s="13"/>
      <c r="AK6" s="55"/>
    </row>
    <row r="7" spans="1:37">
      <c r="A7" s="20" t="s">
        <v>33</v>
      </c>
      <c r="B7" s="13">
        <v>6536.8611918305551</v>
      </c>
      <c r="C7" s="13">
        <v>2591234.3026909097</v>
      </c>
      <c r="D7" s="13">
        <v>29703.265015605823</v>
      </c>
      <c r="E7" s="54">
        <v>2009.4735731359697</v>
      </c>
      <c r="F7" s="13">
        <v>197513.70173407611</v>
      </c>
      <c r="G7" s="13">
        <v>59283.920292104376</v>
      </c>
      <c r="H7" s="13">
        <v>409605.02635034517</v>
      </c>
      <c r="I7" s="13">
        <v>129110.4529587983</v>
      </c>
      <c r="J7" s="13">
        <v>4020.2357306653603</v>
      </c>
      <c r="K7" s="13">
        <v>1636.6651869408338</v>
      </c>
      <c r="L7" s="13">
        <v>467.53109926195475</v>
      </c>
      <c r="M7" s="13">
        <v>280984.50795272063</v>
      </c>
      <c r="N7" s="13">
        <v>1082622.0413049127</v>
      </c>
      <c r="O7" s="55">
        <v>8915.9854053162471</v>
      </c>
      <c r="P7" s="54">
        <v>3481.8178442663102</v>
      </c>
      <c r="Q7" s="13">
        <v>485163.67156126216</v>
      </c>
      <c r="R7" s="13">
        <v>88303.367922852442</v>
      </c>
      <c r="S7" s="13">
        <v>283070.76109380333</v>
      </c>
      <c r="T7" s="13">
        <v>99500.805181130083</v>
      </c>
      <c r="U7" s="13">
        <v>5394.0275024594721</v>
      </c>
      <c r="V7" s="13">
        <v>2380.8619903385879</v>
      </c>
      <c r="W7" s="13">
        <v>2945.8225882470106</v>
      </c>
      <c r="X7" s="13">
        <v>202149.49097808421</v>
      </c>
      <c r="Y7" s="13">
        <v>1168908.8088181773</v>
      </c>
      <c r="Z7" s="55">
        <v>15790.686692370016</v>
      </c>
      <c r="AA7" s="54">
        <v>1045.5697744282752</v>
      </c>
      <c r="AB7" s="13">
        <v>160841.21804287069</v>
      </c>
      <c r="AC7" s="13">
        <v>23890.136909533303</v>
      </c>
      <c r="AD7" s="13">
        <v>77530.878394361571</v>
      </c>
      <c r="AE7" s="13">
        <v>22809.347813219305</v>
      </c>
      <c r="AF7" s="13">
        <v>335.05249029044705</v>
      </c>
      <c r="AG7" s="13">
        <v>213.59599557106134</v>
      </c>
      <c r="AH7" s="13">
        <v>1181.850860753696</v>
      </c>
      <c r="AI7" s="13">
        <v>52901.372061218251</v>
      </c>
      <c r="AJ7" s="13">
        <v>339703.45256781828</v>
      </c>
      <c r="AK7" s="55">
        <v>4996.5929179195573</v>
      </c>
    </row>
    <row r="8" spans="1:37">
      <c r="A8" s="20" t="s">
        <v>34</v>
      </c>
      <c r="B8" s="13">
        <v>1665.5222760401557</v>
      </c>
      <c r="C8" s="13">
        <v>1023084.1179327249</v>
      </c>
      <c r="D8" s="13">
        <v>6841.7479343622845</v>
      </c>
      <c r="E8" s="54">
        <v>300.68272023518415</v>
      </c>
      <c r="F8" s="13">
        <v>37192.675797675452</v>
      </c>
      <c r="G8" s="13">
        <v>19511.270594501522</v>
      </c>
      <c r="H8" s="13">
        <v>73554.522136148662</v>
      </c>
      <c r="I8" s="13">
        <v>54366.726869323662</v>
      </c>
      <c r="J8" s="13">
        <v>1595.167719975595</v>
      </c>
      <c r="K8" s="13">
        <v>0</v>
      </c>
      <c r="L8" s="13">
        <v>5159.3111643111661</v>
      </c>
      <c r="M8" s="13">
        <v>1534.7590618572294</v>
      </c>
      <c r="N8" s="13">
        <v>192914.43334379332</v>
      </c>
      <c r="O8" s="55">
        <v>1205.3784677939411</v>
      </c>
      <c r="P8" s="54">
        <v>820.09712265087114</v>
      </c>
      <c r="Q8" s="13">
        <v>88052.086111298355</v>
      </c>
      <c r="R8" s="13">
        <v>96424.216654099961</v>
      </c>
      <c r="S8" s="13">
        <v>184438.37338626978</v>
      </c>
      <c r="T8" s="13">
        <v>106173.07069482443</v>
      </c>
      <c r="U8" s="13">
        <v>324.53875684314517</v>
      </c>
      <c r="V8" s="13">
        <v>0</v>
      </c>
      <c r="W8" s="13">
        <v>11661.590597839988</v>
      </c>
      <c r="X8" s="13">
        <v>2532.2801644253918</v>
      </c>
      <c r="Y8" s="13">
        <v>489606.156365601</v>
      </c>
      <c r="Z8" s="55">
        <v>3345.3578016933197</v>
      </c>
      <c r="AA8" s="54">
        <v>544.74243315410024</v>
      </c>
      <c r="AB8" s="13">
        <v>55132.272226295157</v>
      </c>
      <c r="AC8" s="13">
        <v>90707.405791851139</v>
      </c>
      <c r="AD8" s="13">
        <v>119916.92307900668</v>
      </c>
      <c r="AE8" s="13">
        <v>66727.573552474991</v>
      </c>
      <c r="AF8" s="13">
        <v>36.150257337924884</v>
      </c>
      <c r="AG8" s="13">
        <v>0</v>
      </c>
      <c r="AH8" s="13">
        <v>7199.410452947277</v>
      </c>
      <c r="AI8" s="13">
        <v>843.79286341808665</v>
      </c>
      <c r="AJ8" s="13">
        <v>340563.52822333126</v>
      </c>
      <c r="AK8" s="55">
        <v>2291.0116648750236</v>
      </c>
    </row>
    <row r="9" spans="1:37">
      <c r="A9" s="21" t="s">
        <v>75</v>
      </c>
      <c r="B9" s="22">
        <v>8202.3834678707099</v>
      </c>
      <c r="C9" s="22">
        <v>3614318.4206236345</v>
      </c>
      <c r="D9" s="22">
        <v>36545.012949968106</v>
      </c>
      <c r="E9" s="56">
        <v>2310.1562933711539</v>
      </c>
      <c r="F9" s="22">
        <v>234706.37753175155</v>
      </c>
      <c r="G9" s="22">
        <v>78795.190886605895</v>
      </c>
      <c r="H9" s="22">
        <v>483159.54848649382</v>
      </c>
      <c r="I9" s="22">
        <v>183477.17982812197</v>
      </c>
      <c r="J9" s="22">
        <v>5615.4034506409553</v>
      </c>
      <c r="K9" s="22">
        <v>1636.6651869408338</v>
      </c>
      <c r="L9" s="22">
        <v>5626.8422635731204</v>
      </c>
      <c r="M9" s="22">
        <v>282519.26701457787</v>
      </c>
      <c r="N9" s="22">
        <v>1275536.4746487057</v>
      </c>
      <c r="O9" s="57">
        <v>10121.363873110189</v>
      </c>
      <c r="P9" s="56">
        <v>4301.9149669171811</v>
      </c>
      <c r="Q9" s="22">
        <v>573215.75767256052</v>
      </c>
      <c r="R9" s="22">
        <v>184727.58457695239</v>
      </c>
      <c r="S9" s="22">
        <v>467509.13448007312</v>
      </c>
      <c r="T9" s="22">
        <v>205673.87587595452</v>
      </c>
      <c r="U9" s="22">
        <v>5718.5662593026173</v>
      </c>
      <c r="V9" s="22">
        <v>2380.8619903385879</v>
      </c>
      <c r="W9" s="22">
        <v>14607.413186086998</v>
      </c>
      <c r="X9" s="22">
        <v>204681.77114250959</v>
      </c>
      <c r="Y9" s="22">
        <v>1658514.9651837773</v>
      </c>
      <c r="Z9" s="57">
        <v>19136.044494063335</v>
      </c>
      <c r="AA9" s="56">
        <v>1590.3122075823753</v>
      </c>
      <c r="AB9" s="22">
        <v>215973.49026916584</v>
      </c>
      <c r="AC9" s="22">
        <v>114597.54270138445</v>
      </c>
      <c r="AD9" s="22">
        <v>197447.80147336825</v>
      </c>
      <c r="AE9" s="22">
        <v>89536.921365694288</v>
      </c>
      <c r="AF9" s="22">
        <v>371.20274762837192</v>
      </c>
      <c r="AG9" s="22">
        <v>213.59599557106134</v>
      </c>
      <c r="AH9" s="22">
        <v>8381.2613137009721</v>
      </c>
      <c r="AI9" s="22">
        <v>53745.164924636338</v>
      </c>
      <c r="AJ9" s="22">
        <v>680266.98079114954</v>
      </c>
      <c r="AK9" s="57">
        <v>7287.6045827945809</v>
      </c>
    </row>
    <row r="10" spans="1:37">
      <c r="A10" s="16" t="s">
        <v>76</v>
      </c>
      <c r="B10" s="13"/>
      <c r="C10" s="13"/>
      <c r="D10" s="13"/>
      <c r="E10" s="54"/>
      <c r="F10" s="13"/>
      <c r="G10" s="13"/>
      <c r="H10" s="13"/>
      <c r="I10" s="13"/>
      <c r="J10" s="13"/>
      <c r="K10" s="13"/>
      <c r="L10" s="13"/>
      <c r="M10" s="13"/>
      <c r="N10" s="13"/>
      <c r="O10" s="55"/>
      <c r="P10" s="54"/>
      <c r="Q10" s="13"/>
      <c r="R10" s="13"/>
      <c r="S10" s="13"/>
      <c r="T10" s="13"/>
      <c r="U10" s="13"/>
      <c r="V10" s="13"/>
      <c r="W10" s="13"/>
      <c r="X10" s="13"/>
      <c r="Y10" s="13"/>
      <c r="Z10" s="55"/>
      <c r="AA10" s="54"/>
      <c r="AB10" s="13"/>
      <c r="AC10" s="13"/>
      <c r="AD10" s="13"/>
      <c r="AE10" s="13"/>
      <c r="AF10" s="13"/>
      <c r="AG10" s="13"/>
      <c r="AH10" s="13"/>
      <c r="AI10" s="13"/>
      <c r="AJ10" s="13"/>
      <c r="AK10" s="55"/>
    </row>
    <row r="11" spans="1:37">
      <c r="A11" s="20" t="s">
        <v>33</v>
      </c>
      <c r="B11" s="13">
        <v>8733.9418007980366</v>
      </c>
      <c r="C11" s="13">
        <v>2470633.4275817415</v>
      </c>
      <c r="D11" s="13">
        <v>34234.731160691248</v>
      </c>
      <c r="E11" s="54">
        <v>1408.3644078128491</v>
      </c>
      <c r="F11" s="13">
        <v>65087.982809442467</v>
      </c>
      <c r="G11" s="13">
        <v>15438.436418082245</v>
      </c>
      <c r="H11" s="13">
        <v>106548.22268436957</v>
      </c>
      <c r="I11" s="13">
        <v>116597.15943690929</v>
      </c>
      <c r="J11" s="13">
        <v>79.654196694693809</v>
      </c>
      <c r="K11" s="13">
        <v>3685.5500143288364</v>
      </c>
      <c r="L11" s="13">
        <v>629.9801374041831</v>
      </c>
      <c r="M11" s="13">
        <v>34152.730729793679</v>
      </c>
      <c r="N11" s="13">
        <v>342219.71642702492</v>
      </c>
      <c r="O11" s="55">
        <v>5304.910268661075</v>
      </c>
      <c r="P11" s="54">
        <v>5842.7010696215539</v>
      </c>
      <c r="Q11" s="13">
        <v>447268.42924085743</v>
      </c>
      <c r="R11" s="13">
        <v>74661.68953309732</v>
      </c>
      <c r="S11" s="13">
        <v>524508.44282634254</v>
      </c>
      <c r="T11" s="13">
        <v>444906.20509932144</v>
      </c>
      <c r="U11" s="13">
        <v>2451.9816653347466</v>
      </c>
      <c r="V11" s="13">
        <v>5495.6664277623468</v>
      </c>
      <c r="W11" s="13">
        <v>1365.1028906096451</v>
      </c>
      <c r="X11" s="13">
        <v>166054.15121064088</v>
      </c>
      <c r="Y11" s="13">
        <v>1666711.6688939659</v>
      </c>
      <c r="Z11" s="55">
        <v>23062.959700245025</v>
      </c>
      <c r="AA11" s="54">
        <v>1482.8763233636332</v>
      </c>
      <c r="AB11" s="13">
        <v>177162.58242692222</v>
      </c>
      <c r="AC11" s="13">
        <v>26480.708373221769</v>
      </c>
      <c r="AD11" s="13">
        <v>158003.35317623225</v>
      </c>
      <c r="AE11" s="13">
        <v>72016.590024985257</v>
      </c>
      <c r="AF11" s="13">
        <v>735.0101840540292</v>
      </c>
      <c r="AG11" s="13">
        <v>879.54482520357612</v>
      </c>
      <c r="AH11" s="13">
        <v>360.90052216759318</v>
      </c>
      <c r="AI11" s="13">
        <v>26063.352727964419</v>
      </c>
      <c r="AJ11" s="13">
        <v>461702.04226075119</v>
      </c>
      <c r="AK11" s="55">
        <v>5866.8611917851495</v>
      </c>
    </row>
    <row r="12" spans="1:37">
      <c r="A12" s="20" t="s">
        <v>34</v>
      </c>
      <c r="B12" s="13">
        <v>3890.8210072845741</v>
      </c>
      <c r="C12" s="13">
        <v>2494359.7795625301</v>
      </c>
      <c r="D12" s="13">
        <v>14591.259383585988</v>
      </c>
      <c r="E12" s="54">
        <v>293.73982021143206</v>
      </c>
      <c r="F12" s="13">
        <v>19069.732490529903</v>
      </c>
      <c r="G12" s="13">
        <v>5664.0085223515262</v>
      </c>
      <c r="H12" s="13">
        <v>74070.497525794883</v>
      </c>
      <c r="I12" s="13">
        <v>78222.567918023429</v>
      </c>
      <c r="J12" s="13">
        <v>220.48222577164907</v>
      </c>
      <c r="K12" s="13">
        <v>1676.5343790646957</v>
      </c>
      <c r="L12" s="13">
        <v>1229.0011300662813</v>
      </c>
      <c r="M12" s="13">
        <v>235.50099703079613</v>
      </c>
      <c r="N12" s="13">
        <v>180388.32518863314</v>
      </c>
      <c r="O12" s="55">
        <v>1083.5653358266115</v>
      </c>
      <c r="P12" s="54">
        <v>2245.8927473453027</v>
      </c>
      <c r="Q12" s="13">
        <v>129128.4035310296</v>
      </c>
      <c r="R12" s="13">
        <v>46220.119271564734</v>
      </c>
      <c r="S12" s="13">
        <v>574692.34044230054</v>
      </c>
      <c r="T12" s="13">
        <v>698387.11296262557</v>
      </c>
      <c r="U12" s="13">
        <v>184.24103511441817</v>
      </c>
      <c r="V12" s="13">
        <v>3782.4464537867116</v>
      </c>
      <c r="W12" s="13">
        <v>13777.902880526479</v>
      </c>
      <c r="X12" s="13">
        <v>755.36344278412673</v>
      </c>
      <c r="Y12" s="13">
        <v>1466927.9300197321</v>
      </c>
      <c r="Z12" s="55">
        <v>8504.3403658889983</v>
      </c>
      <c r="AA12" s="54">
        <v>1351.1884397278391</v>
      </c>
      <c r="AB12" s="13">
        <v>123224.42860867079</v>
      </c>
      <c r="AC12" s="13">
        <v>52327.231319835562</v>
      </c>
      <c r="AD12" s="13">
        <v>373104.42626582214</v>
      </c>
      <c r="AE12" s="13">
        <v>289530.08352720714</v>
      </c>
      <c r="AF12" s="13">
        <v>125.63292269760298</v>
      </c>
      <c r="AG12" s="13">
        <v>516.5581615581774</v>
      </c>
      <c r="AH12" s="13">
        <v>5570.3788584751665</v>
      </c>
      <c r="AI12" s="13">
        <v>2644.7846898996468</v>
      </c>
      <c r="AJ12" s="13">
        <v>847043.52435416623</v>
      </c>
      <c r="AK12" s="55">
        <v>5003.3536818703788</v>
      </c>
    </row>
    <row r="13" spans="1:37">
      <c r="A13" s="21" t="s">
        <v>77</v>
      </c>
      <c r="B13" s="22">
        <v>12624.762808082611</v>
      </c>
      <c r="C13" s="22">
        <v>4964993.2071442716</v>
      </c>
      <c r="D13" s="22">
        <v>48825.990544277236</v>
      </c>
      <c r="E13" s="56">
        <v>1702.1042280242812</v>
      </c>
      <c r="F13" s="22">
        <v>84157.715299972362</v>
      </c>
      <c r="G13" s="22">
        <v>21102.444940433772</v>
      </c>
      <c r="H13" s="22">
        <v>180618.72021016444</v>
      </c>
      <c r="I13" s="22">
        <v>194819.72735493272</v>
      </c>
      <c r="J13" s="22">
        <v>300.13642246634288</v>
      </c>
      <c r="K13" s="22">
        <v>5362.0843933935321</v>
      </c>
      <c r="L13" s="22">
        <v>1858.9812674704644</v>
      </c>
      <c r="M13" s="22">
        <v>34388.231726824473</v>
      </c>
      <c r="N13" s="22">
        <v>522608.04161565832</v>
      </c>
      <c r="O13" s="57">
        <v>6388.4756044876867</v>
      </c>
      <c r="P13" s="56">
        <v>8088.593816966857</v>
      </c>
      <c r="Q13" s="22">
        <v>576396.83277188707</v>
      </c>
      <c r="R13" s="22">
        <v>120881.80880466205</v>
      </c>
      <c r="S13" s="22">
        <v>1099200.7832686431</v>
      </c>
      <c r="T13" s="22">
        <v>1143293.3180619469</v>
      </c>
      <c r="U13" s="22">
        <v>2636.2227004491647</v>
      </c>
      <c r="V13" s="22">
        <v>9278.1128815490592</v>
      </c>
      <c r="W13" s="22">
        <v>15143.005771136124</v>
      </c>
      <c r="X13" s="22">
        <v>166809.51465342499</v>
      </c>
      <c r="Y13" s="22">
        <v>3133639.5989136966</v>
      </c>
      <c r="Z13" s="57">
        <v>31567.300066134023</v>
      </c>
      <c r="AA13" s="56">
        <v>2834.0647630914723</v>
      </c>
      <c r="AB13" s="22">
        <v>300387.01103559299</v>
      </c>
      <c r="AC13" s="22">
        <v>78807.939693057328</v>
      </c>
      <c r="AD13" s="22">
        <v>531107.77944205445</v>
      </c>
      <c r="AE13" s="22">
        <v>361546.6735521924</v>
      </c>
      <c r="AF13" s="22">
        <v>860.64310675163222</v>
      </c>
      <c r="AG13" s="22">
        <v>1396.1029867617535</v>
      </c>
      <c r="AH13" s="22">
        <v>5931.2793806427599</v>
      </c>
      <c r="AI13" s="22">
        <v>28708.137417864065</v>
      </c>
      <c r="AJ13" s="22">
        <v>1308745.566614917</v>
      </c>
      <c r="AK13" s="57">
        <v>10870.214873655528</v>
      </c>
    </row>
    <row r="14" spans="1:37">
      <c r="A14" s="16" t="s">
        <v>78</v>
      </c>
      <c r="B14" s="13"/>
      <c r="C14" s="13"/>
      <c r="D14" s="13"/>
      <c r="E14" s="54"/>
      <c r="F14" s="13"/>
      <c r="G14" s="13"/>
      <c r="H14" s="13"/>
      <c r="I14" s="13"/>
      <c r="J14" s="13"/>
      <c r="K14" s="13"/>
      <c r="L14" s="13"/>
      <c r="M14" s="13"/>
      <c r="N14" s="13"/>
      <c r="O14" s="55"/>
      <c r="P14" s="54"/>
      <c r="Q14" s="13"/>
      <c r="R14" s="13"/>
      <c r="S14" s="13"/>
      <c r="T14" s="13"/>
      <c r="U14" s="13"/>
      <c r="V14" s="13"/>
      <c r="W14" s="13"/>
      <c r="X14" s="13"/>
      <c r="Y14" s="13"/>
      <c r="Z14" s="55"/>
      <c r="AA14" s="54"/>
      <c r="AB14" s="13"/>
      <c r="AC14" s="13"/>
      <c r="AD14" s="13"/>
      <c r="AE14" s="13"/>
      <c r="AF14" s="13"/>
      <c r="AG14" s="13"/>
      <c r="AH14" s="13"/>
      <c r="AI14" s="13"/>
      <c r="AJ14" s="13"/>
      <c r="AK14" s="55"/>
    </row>
    <row r="15" spans="1:37">
      <c r="A15" s="20" t="s">
        <v>33</v>
      </c>
      <c r="B15" s="13">
        <v>1864.8389055983105</v>
      </c>
      <c r="C15" s="13">
        <v>697211.69636199577</v>
      </c>
      <c r="D15" s="13">
        <v>7471.8637968705807</v>
      </c>
      <c r="E15" s="54">
        <v>661.12932157552893</v>
      </c>
      <c r="F15" s="13">
        <v>250080.65029899395</v>
      </c>
      <c r="G15" s="13">
        <v>24722.984301583976</v>
      </c>
      <c r="H15" s="13">
        <v>18478.040013628874</v>
      </c>
      <c r="I15" s="13">
        <v>13234.402016004475</v>
      </c>
      <c r="J15" s="13">
        <v>11351.536593888586</v>
      </c>
      <c r="K15" s="13">
        <v>1242.9651505217703</v>
      </c>
      <c r="L15" s="13">
        <v>4.6394503968890604</v>
      </c>
      <c r="M15" s="13">
        <v>12354.749325191775</v>
      </c>
      <c r="N15" s="13">
        <v>331469.96715021034</v>
      </c>
      <c r="O15" s="55">
        <v>2885.5781654793586</v>
      </c>
      <c r="P15" s="54">
        <v>1099.2440669700295</v>
      </c>
      <c r="Q15" s="13">
        <v>217636.54905610692</v>
      </c>
      <c r="R15" s="13">
        <v>17756.46591345713</v>
      </c>
      <c r="S15" s="13">
        <v>10399.684003751596</v>
      </c>
      <c r="T15" s="13">
        <v>32655.146362426112</v>
      </c>
      <c r="U15" s="13">
        <v>40822.668299215984</v>
      </c>
      <c r="V15" s="13">
        <v>479.02394796008855</v>
      </c>
      <c r="W15" s="13">
        <v>19.143624744688847</v>
      </c>
      <c r="X15" s="13">
        <v>22495.736073237971</v>
      </c>
      <c r="Y15" s="13">
        <v>342264.41728090047</v>
      </c>
      <c r="Z15" s="55">
        <v>4222.8670853856329</v>
      </c>
      <c r="AA15" s="54">
        <v>104.46551705275196</v>
      </c>
      <c r="AB15" s="13">
        <v>14745.456277124445</v>
      </c>
      <c r="AC15" s="13">
        <v>213.22594941627531</v>
      </c>
      <c r="AD15" s="13">
        <v>1346.1544642368108</v>
      </c>
      <c r="AE15" s="13">
        <v>3431.335585421386</v>
      </c>
      <c r="AF15" s="13">
        <v>3399.1376793743198</v>
      </c>
      <c r="AG15" s="13">
        <v>137.13387232116324</v>
      </c>
      <c r="AH15" s="13">
        <v>2.679241179264527</v>
      </c>
      <c r="AI15" s="13">
        <v>202.18886181097776</v>
      </c>
      <c r="AJ15" s="13">
        <v>23477.311930884636</v>
      </c>
      <c r="AK15" s="55">
        <v>363.41854600558838</v>
      </c>
    </row>
    <row r="16" spans="1:37">
      <c r="A16" s="20" t="s">
        <v>34</v>
      </c>
      <c r="B16" s="13">
        <v>2082.2526176277379</v>
      </c>
      <c r="C16" s="13">
        <v>1087872.2451933115</v>
      </c>
      <c r="D16" s="13">
        <v>5952.2244652843538</v>
      </c>
      <c r="E16" s="54">
        <v>357.89780327694547</v>
      </c>
      <c r="F16" s="13">
        <v>22398.228692703055</v>
      </c>
      <c r="G16" s="13">
        <v>13668.412577777384</v>
      </c>
      <c r="H16" s="13">
        <v>50201.992988005491</v>
      </c>
      <c r="I16" s="13">
        <v>87992.831813184137</v>
      </c>
      <c r="J16" s="13">
        <v>2099.8258462708277</v>
      </c>
      <c r="K16" s="13">
        <v>30681.824422789352</v>
      </c>
      <c r="L16" s="13">
        <v>1046.9295542412619</v>
      </c>
      <c r="M16" s="13">
        <v>5.229186421766947</v>
      </c>
      <c r="N16" s="13">
        <v>208095.27508139328</v>
      </c>
      <c r="O16" s="55">
        <v>1012.3588744110781</v>
      </c>
      <c r="P16" s="54">
        <v>1599.9732166792244</v>
      </c>
      <c r="Q16" s="13">
        <v>202526.3178188171</v>
      </c>
      <c r="R16" s="13">
        <v>31647.200546633983</v>
      </c>
      <c r="S16" s="13">
        <v>225818.69465928289</v>
      </c>
      <c r="T16" s="13">
        <v>230628.30748738558</v>
      </c>
      <c r="U16" s="13">
        <v>18241.519973500552</v>
      </c>
      <c r="V16" s="13">
        <v>101093.45198348054</v>
      </c>
      <c r="W16" s="13">
        <v>12880.832131177891</v>
      </c>
      <c r="X16" s="13">
        <v>896.57544541230072</v>
      </c>
      <c r="Y16" s="13">
        <v>823732.90004569083</v>
      </c>
      <c r="Z16" s="55">
        <v>4584.613360518837</v>
      </c>
      <c r="AA16" s="54">
        <v>124.3815976715679</v>
      </c>
      <c r="AB16" s="13">
        <v>19975.79249840476</v>
      </c>
      <c r="AC16" s="13">
        <v>847.16182242104685</v>
      </c>
      <c r="AD16" s="13">
        <v>11010.045380972642</v>
      </c>
      <c r="AE16" s="13">
        <v>17327.07016386366</v>
      </c>
      <c r="AF16" s="13">
        <v>1049.5544150785622</v>
      </c>
      <c r="AG16" s="13">
        <v>5006.9611529776239</v>
      </c>
      <c r="AH16" s="13">
        <v>555.34920963397826</v>
      </c>
      <c r="AI16" s="13">
        <v>272.13542287444886</v>
      </c>
      <c r="AJ16" s="13">
        <v>56044.070066226719</v>
      </c>
      <c r="AK16" s="55">
        <v>355.25223035443867</v>
      </c>
    </row>
    <row r="17" spans="1:37">
      <c r="A17" s="21" t="s">
        <v>79</v>
      </c>
      <c r="B17" s="22">
        <v>3947.0915232260486</v>
      </c>
      <c r="C17" s="22">
        <v>1785083.941555307</v>
      </c>
      <c r="D17" s="22">
        <v>13424.088262154935</v>
      </c>
      <c r="E17" s="56">
        <v>1019.0271248524743</v>
      </c>
      <c r="F17" s="22">
        <v>272478.87899169698</v>
      </c>
      <c r="G17" s="22">
        <v>38391.39687936136</v>
      </c>
      <c r="H17" s="22">
        <v>68680.033001634365</v>
      </c>
      <c r="I17" s="22">
        <v>101227.23382918861</v>
      </c>
      <c r="J17" s="22">
        <v>13451.362440159413</v>
      </c>
      <c r="K17" s="22">
        <v>31924.789573311122</v>
      </c>
      <c r="L17" s="22">
        <v>1051.569004638151</v>
      </c>
      <c r="M17" s="22">
        <v>12359.978511613543</v>
      </c>
      <c r="N17" s="22">
        <v>539565.2422316036</v>
      </c>
      <c r="O17" s="57">
        <v>3897.9370398904366</v>
      </c>
      <c r="P17" s="56">
        <v>2699.2172836492537</v>
      </c>
      <c r="Q17" s="22">
        <v>420162.86687492405</v>
      </c>
      <c r="R17" s="22">
        <v>49403.666460091117</v>
      </c>
      <c r="S17" s="22">
        <v>236218.3786630345</v>
      </c>
      <c r="T17" s="22">
        <v>263283.45384981169</v>
      </c>
      <c r="U17" s="22">
        <v>59064.188272716536</v>
      </c>
      <c r="V17" s="22">
        <v>101572.47593144063</v>
      </c>
      <c r="W17" s="22">
        <v>12899.97575592258</v>
      </c>
      <c r="X17" s="22">
        <v>23392.311518650273</v>
      </c>
      <c r="Y17" s="22">
        <v>1165997.3173265914</v>
      </c>
      <c r="Z17" s="57">
        <v>8807.4804459044699</v>
      </c>
      <c r="AA17" s="56">
        <v>228.84711472431985</v>
      </c>
      <c r="AB17" s="22">
        <v>34721.24877552921</v>
      </c>
      <c r="AC17" s="22">
        <v>1060.3877718373221</v>
      </c>
      <c r="AD17" s="22">
        <v>12356.199845209452</v>
      </c>
      <c r="AE17" s="22">
        <v>20758.405749285048</v>
      </c>
      <c r="AF17" s="22">
        <v>4448.692094452882</v>
      </c>
      <c r="AG17" s="22">
        <v>5144.0950252987868</v>
      </c>
      <c r="AH17" s="22">
        <v>558.02845081324278</v>
      </c>
      <c r="AI17" s="22">
        <v>474.32428468542662</v>
      </c>
      <c r="AJ17" s="22">
        <v>79521.38199711137</v>
      </c>
      <c r="AK17" s="57">
        <v>718.67077636002705</v>
      </c>
    </row>
    <row r="18" spans="1:37">
      <c r="A18" s="76" t="s">
        <v>42</v>
      </c>
      <c r="B18" s="77">
        <v>24774.237799179373</v>
      </c>
      <c r="C18" s="77">
        <v>10364395.569323212</v>
      </c>
      <c r="D18" s="78">
        <v>98795.091756400274</v>
      </c>
      <c r="E18" s="59">
        <v>5031.2876462479089</v>
      </c>
      <c r="F18" s="29">
        <v>591342.97182342096</v>
      </c>
      <c r="G18" s="29">
        <v>138289.03270640102</v>
      </c>
      <c r="H18" s="29">
        <v>732458.30169829272</v>
      </c>
      <c r="I18" s="29">
        <v>479524.14101224334</v>
      </c>
      <c r="J18" s="29">
        <v>19366.902313266713</v>
      </c>
      <c r="K18" s="29">
        <v>38923.539153645484</v>
      </c>
      <c r="L18" s="29">
        <v>8537.3925356817363</v>
      </c>
      <c r="M18" s="29">
        <v>329267.47725301591</v>
      </c>
      <c r="N18" s="29">
        <v>2337709.7584959664</v>
      </c>
      <c r="O18" s="58">
        <v>20407.77651748831</v>
      </c>
      <c r="P18" s="59">
        <v>15089.726067533291</v>
      </c>
      <c r="Q18" s="29">
        <v>1569775.4573193714</v>
      </c>
      <c r="R18" s="29">
        <v>355013.0598417056</v>
      </c>
      <c r="S18" s="29">
        <v>1802928.2964117506</v>
      </c>
      <c r="T18" s="29">
        <v>1612250.6477877132</v>
      </c>
      <c r="U18" s="29">
        <v>67418.977232468314</v>
      </c>
      <c r="V18" s="29">
        <v>113231.45080332828</v>
      </c>
      <c r="W18" s="29">
        <v>42650.394713145703</v>
      </c>
      <c r="X18" s="29">
        <v>394883.59731458483</v>
      </c>
      <c r="Y18" s="29">
        <v>5958151.8814240713</v>
      </c>
      <c r="Z18" s="58">
        <v>59510.825006101833</v>
      </c>
      <c r="AA18" s="59">
        <v>4653.2240853981675</v>
      </c>
      <c r="AB18" s="29">
        <v>551081.75008028804</v>
      </c>
      <c r="AC18" s="29">
        <v>194465.87016627908</v>
      </c>
      <c r="AD18" s="29">
        <v>740911.78076063213</v>
      </c>
      <c r="AE18" s="29">
        <v>471842.00066717167</v>
      </c>
      <c r="AF18" s="29">
        <v>5680.5379488328854</v>
      </c>
      <c r="AG18" s="29">
        <v>6753.7940076316017</v>
      </c>
      <c r="AH18" s="29">
        <v>14870.569145156973</v>
      </c>
      <c r="AI18" s="29">
        <v>82927.626627185833</v>
      </c>
      <c r="AJ18" s="29">
        <v>2068533.9294031796</v>
      </c>
      <c r="AK18" s="58">
        <v>18876.490232810138</v>
      </c>
    </row>
    <row r="19" spans="1:37">
      <c r="A19" s="75" t="s">
        <v>96</v>
      </c>
      <c r="B19" s="8"/>
      <c r="C19" s="8"/>
      <c r="D19" s="8"/>
      <c r="E19" s="52"/>
      <c r="F19" s="8"/>
      <c r="G19" s="8"/>
      <c r="H19" s="8"/>
      <c r="I19" s="8"/>
      <c r="J19" s="8"/>
      <c r="K19" s="8"/>
      <c r="L19" s="8"/>
      <c r="M19" s="8"/>
      <c r="N19" s="8"/>
      <c r="O19" s="53"/>
      <c r="P19" s="52"/>
      <c r="Q19" s="8"/>
      <c r="R19" s="8"/>
      <c r="S19" s="8"/>
      <c r="T19" s="8"/>
      <c r="U19" s="8"/>
      <c r="V19" s="8"/>
      <c r="W19" s="8"/>
      <c r="X19" s="8"/>
      <c r="Y19" s="8"/>
      <c r="Z19" s="53"/>
      <c r="AA19" s="52"/>
      <c r="AB19" s="8"/>
      <c r="AC19" s="8"/>
      <c r="AD19" s="8"/>
      <c r="AE19" s="8"/>
      <c r="AF19" s="8"/>
      <c r="AG19" s="8"/>
      <c r="AH19" s="8"/>
      <c r="AI19" s="8"/>
      <c r="AJ19" s="8"/>
      <c r="AK19" s="53"/>
    </row>
    <row r="20" spans="1:37">
      <c r="A20" s="16" t="s">
        <v>74</v>
      </c>
      <c r="B20" s="13"/>
      <c r="C20" s="13"/>
      <c r="D20" s="13"/>
      <c r="E20" s="54"/>
      <c r="F20" s="13"/>
      <c r="G20" s="13"/>
      <c r="H20" s="13"/>
      <c r="I20" s="13"/>
      <c r="J20" s="13"/>
      <c r="K20" s="13"/>
      <c r="L20" s="13"/>
      <c r="M20" s="13"/>
      <c r="N20" s="13"/>
      <c r="O20" s="55"/>
      <c r="P20" s="54"/>
      <c r="Q20" s="13"/>
      <c r="R20" s="13"/>
      <c r="S20" s="13"/>
      <c r="T20" s="13"/>
      <c r="U20" s="13"/>
      <c r="V20" s="13"/>
      <c r="W20" s="13"/>
      <c r="X20" s="13"/>
      <c r="Y20" s="13"/>
      <c r="Z20" s="55"/>
      <c r="AA20" s="54"/>
      <c r="AB20" s="13"/>
      <c r="AC20" s="13"/>
      <c r="AD20" s="13"/>
      <c r="AE20" s="13"/>
      <c r="AF20" s="13"/>
      <c r="AG20" s="13"/>
      <c r="AH20" s="13"/>
      <c r="AI20" s="13"/>
      <c r="AJ20" s="13"/>
      <c r="AK20" s="55"/>
    </row>
    <row r="21" spans="1:37">
      <c r="A21" s="20" t="s">
        <v>33</v>
      </c>
      <c r="B21" s="13">
        <v>5246.1624705523545</v>
      </c>
      <c r="C21" s="13">
        <v>2266818.1523208814</v>
      </c>
      <c r="D21" s="13">
        <v>25731.071527758919</v>
      </c>
      <c r="E21" s="54">
        <v>909.16063352638344</v>
      </c>
      <c r="F21" s="13">
        <v>98579.067791821784</v>
      </c>
      <c r="G21" s="13">
        <v>24037.048044458345</v>
      </c>
      <c r="H21" s="13">
        <v>112552.21624561666</v>
      </c>
      <c r="I21" s="13">
        <v>88023.88609691165</v>
      </c>
      <c r="J21" s="13">
        <v>6228.9976727486737</v>
      </c>
      <c r="K21" s="13">
        <v>0</v>
      </c>
      <c r="L21" s="13">
        <v>463.71954434329496</v>
      </c>
      <c r="M21" s="13">
        <v>86654.218992783048</v>
      </c>
      <c r="N21" s="13">
        <v>416539.1543886835</v>
      </c>
      <c r="O21" s="55">
        <v>4541.8329143903511</v>
      </c>
      <c r="P21" s="54">
        <v>3164.001905511514</v>
      </c>
      <c r="Q21" s="13">
        <v>248241.09811885981</v>
      </c>
      <c r="R21" s="13">
        <v>69072.794207948842</v>
      </c>
      <c r="S21" s="13">
        <v>378370.58295882749</v>
      </c>
      <c r="T21" s="13">
        <v>342136.20698386175</v>
      </c>
      <c r="U21" s="13">
        <v>2184.2161489326527</v>
      </c>
      <c r="V21" s="13">
        <v>0</v>
      </c>
      <c r="W21" s="13">
        <v>1930.5700044753246</v>
      </c>
      <c r="X21" s="13">
        <v>308875.1483166035</v>
      </c>
      <c r="Y21" s="13">
        <v>1350810.6167395094</v>
      </c>
      <c r="Z21" s="55">
        <v>15517.567918397293</v>
      </c>
      <c r="AA21" s="54">
        <v>1172.9999315144569</v>
      </c>
      <c r="AB21" s="13">
        <v>169222.97896570907</v>
      </c>
      <c r="AC21" s="13">
        <v>18263.684249554317</v>
      </c>
      <c r="AD21" s="13">
        <v>151459.89738506329</v>
      </c>
      <c r="AE21" s="13">
        <v>41259.995985878108</v>
      </c>
      <c r="AF21" s="13">
        <v>515.20546537321991</v>
      </c>
      <c r="AG21" s="13">
        <v>0</v>
      </c>
      <c r="AH21" s="13">
        <v>282.55192656389841</v>
      </c>
      <c r="AI21" s="13">
        <v>118464.06721454722</v>
      </c>
      <c r="AJ21" s="13">
        <v>499468.38119268918</v>
      </c>
      <c r="AK21" s="55">
        <v>5671.6706949712752</v>
      </c>
    </row>
    <row r="22" spans="1:37">
      <c r="A22" s="20" t="s">
        <v>34</v>
      </c>
      <c r="B22" s="13">
        <v>2023.1534268183309</v>
      </c>
      <c r="C22" s="13">
        <v>1540804.6931222943</v>
      </c>
      <c r="D22" s="13">
        <v>7669.25672120731</v>
      </c>
      <c r="E22" s="54">
        <v>158.13266554042193</v>
      </c>
      <c r="F22" s="13">
        <v>9226.8564071636119</v>
      </c>
      <c r="G22" s="13">
        <v>1936.2237375488403</v>
      </c>
      <c r="H22" s="13">
        <v>37409.843870664881</v>
      </c>
      <c r="I22" s="13">
        <v>51361.281806159015</v>
      </c>
      <c r="J22" s="13">
        <v>2003.9697697431241</v>
      </c>
      <c r="K22" s="13">
        <v>0</v>
      </c>
      <c r="L22" s="13">
        <v>8755.611018113299</v>
      </c>
      <c r="M22" s="13">
        <v>407.95165318110065</v>
      </c>
      <c r="N22" s="13">
        <v>111101.73826257387</v>
      </c>
      <c r="O22" s="55">
        <v>529.03300684263752</v>
      </c>
      <c r="P22" s="54">
        <v>1317.749458123184</v>
      </c>
      <c r="Q22" s="13">
        <v>120061.13486419852</v>
      </c>
      <c r="R22" s="13">
        <v>65614.052345540913</v>
      </c>
      <c r="S22" s="13">
        <v>362346.22849755967</v>
      </c>
      <c r="T22" s="13">
        <v>381092.09958729334</v>
      </c>
      <c r="U22" s="13">
        <v>628.61106920283339</v>
      </c>
      <c r="V22" s="13">
        <v>35.876725177073304</v>
      </c>
      <c r="W22" s="13">
        <v>71838.703141704493</v>
      </c>
      <c r="X22" s="13">
        <v>1349.2530616532276</v>
      </c>
      <c r="Y22" s="13">
        <v>1002965.9592923302</v>
      </c>
      <c r="Z22" s="55">
        <v>4823.7132383070366</v>
      </c>
      <c r="AA22" s="54">
        <v>547.27130315472493</v>
      </c>
      <c r="AB22" s="13">
        <v>87906.557377185018</v>
      </c>
      <c r="AC22" s="13">
        <v>42066.298264775513</v>
      </c>
      <c r="AD22" s="13">
        <v>175992.61585555808</v>
      </c>
      <c r="AE22" s="13">
        <v>101399.9416554803</v>
      </c>
      <c r="AF22" s="13">
        <v>0</v>
      </c>
      <c r="AG22" s="13">
        <v>3.011229207021878</v>
      </c>
      <c r="AH22" s="13">
        <v>18218.644830527785</v>
      </c>
      <c r="AI22" s="13">
        <v>1149.9263546558909</v>
      </c>
      <c r="AJ22" s="13">
        <v>426736.99556738959</v>
      </c>
      <c r="AK22" s="55">
        <v>2316.5104760576364</v>
      </c>
    </row>
    <row r="23" spans="1:37">
      <c r="A23" s="21" t="s">
        <v>75</v>
      </c>
      <c r="B23" s="22">
        <v>7269.315897370685</v>
      </c>
      <c r="C23" s="22">
        <v>3807622.8454431756</v>
      </c>
      <c r="D23" s="22">
        <v>33400.328248966231</v>
      </c>
      <c r="E23" s="56">
        <v>1067.2932990668053</v>
      </c>
      <c r="F23" s="22">
        <v>107805.92419898539</v>
      </c>
      <c r="G23" s="22">
        <v>25973.271782007185</v>
      </c>
      <c r="H23" s="22">
        <v>149962.06011628153</v>
      </c>
      <c r="I23" s="22">
        <v>139385.16790307066</v>
      </c>
      <c r="J23" s="22">
        <v>8232.9674424917976</v>
      </c>
      <c r="K23" s="22">
        <v>0</v>
      </c>
      <c r="L23" s="22">
        <v>9219.3305624565946</v>
      </c>
      <c r="M23" s="22">
        <v>87062.170645964143</v>
      </c>
      <c r="N23" s="22">
        <v>527640.89265125734</v>
      </c>
      <c r="O23" s="57">
        <v>5070.8659212329885</v>
      </c>
      <c r="P23" s="56">
        <v>4481.7513636346976</v>
      </c>
      <c r="Q23" s="22">
        <v>368302.23298305832</v>
      </c>
      <c r="R23" s="22">
        <v>134686.84655348974</v>
      </c>
      <c r="S23" s="22">
        <v>740716.81145638716</v>
      </c>
      <c r="T23" s="22">
        <v>723228.30657115509</v>
      </c>
      <c r="U23" s="22">
        <v>2812.827218135486</v>
      </c>
      <c r="V23" s="22">
        <v>35.876725177073304</v>
      </c>
      <c r="W23" s="22">
        <v>73769.27314617981</v>
      </c>
      <c r="X23" s="22">
        <v>310224.40137825673</v>
      </c>
      <c r="Y23" s="22">
        <v>2353776.5760318399</v>
      </c>
      <c r="Z23" s="57">
        <v>20341.281156704332</v>
      </c>
      <c r="AA23" s="56">
        <v>1720.2712346691819</v>
      </c>
      <c r="AB23" s="22">
        <v>257129.53634289408</v>
      </c>
      <c r="AC23" s="22">
        <v>60329.982514329829</v>
      </c>
      <c r="AD23" s="22">
        <v>327452.51324062137</v>
      </c>
      <c r="AE23" s="22">
        <v>142659.93764135841</v>
      </c>
      <c r="AF23" s="22">
        <v>515.20546537321991</v>
      </c>
      <c r="AG23" s="22">
        <v>3.011229207021878</v>
      </c>
      <c r="AH23" s="22">
        <v>18501.196757091682</v>
      </c>
      <c r="AI23" s="22">
        <v>119613.99356920311</v>
      </c>
      <c r="AJ23" s="22">
        <v>926205.37676007906</v>
      </c>
      <c r="AK23" s="57">
        <v>7988.1811710289112</v>
      </c>
    </row>
    <row r="24" spans="1:37">
      <c r="A24" s="16" t="s">
        <v>76</v>
      </c>
      <c r="B24" s="13"/>
      <c r="C24" s="13"/>
      <c r="D24" s="13"/>
      <c r="E24" s="54"/>
      <c r="F24" s="13"/>
      <c r="G24" s="13"/>
      <c r="H24" s="13"/>
      <c r="I24" s="13"/>
      <c r="J24" s="13"/>
      <c r="K24" s="13"/>
      <c r="L24" s="13"/>
      <c r="M24" s="13"/>
      <c r="N24" s="13"/>
      <c r="O24" s="55"/>
      <c r="P24" s="54"/>
      <c r="Q24" s="13"/>
      <c r="R24" s="13"/>
      <c r="S24" s="13"/>
      <c r="T24" s="13"/>
      <c r="U24" s="13"/>
      <c r="V24" s="13"/>
      <c r="W24" s="13"/>
      <c r="X24" s="13"/>
      <c r="Y24" s="13"/>
      <c r="Z24" s="55"/>
      <c r="AA24" s="54"/>
      <c r="AB24" s="13"/>
      <c r="AC24" s="13"/>
      <c r="AD24" s="13"/>
      <c r="AE24" s="13"/>
      <c r="AF24" s="13"/>
      <c r="AG24" s="13"/>
      <c r="AH24" s="13"/>
      <c r="AI24" s="13"/>
      <c r="AJ24" s="13"/>
      <c r="AK24" s="55"/>
    </row>
    <row r="25" spans="1:37">
      <c r="A25" s="20" t="s">
        <v>33</v>
      </c>
      <c r="B25" s="13">
        <v>4037.5089395498421</v>
      </c>
      <c r="C25" s="13">
        <v>1733914.8908479735</v>
      </c>
      <c r="D25" s="13">
        <v>18844.501811160415</v>
      </c>
      <c r="E25" s="54">
        <v>544.65254426204592</v>
      </c>
      <c r="F25" s="13">
        <v>45994.440107868337</v>
      </c>
      <c r="G25" s="13">
        <v>11319.125516943011</v>
      </c>
      <c r="H25" s="13">
        <v>70052.560883662212</v>
      </c>
      <c r="I25" s="13">
        <v>105759.02641669443</v>
      </c>
      <c r="J25" s="13">
        <v>130.13599904200206</v>
      </c>
      <c r="K25" s="13">
        <v>10.745128044692866</v>
      </c>
      <c r="L25" s="13">
        <v>0</v>
      </c>
      <c r="M25" s="13">
        <v>35753.496478031935</v>
      </c>
      <c r="N25" s="13">
        <v>269019.5305302866</v>
      </c>
      <c r="O25" s="55">
        <v>2612.0998537693013</v>
      </c>
      <c r="P25" s="54">
        <v>2797.8358757821215</v>
      </c>
      <c r="Q25" s="13">
        <v>282782.95118116832</v>
      </c>
      <c r="R25" s="13">
        <v>49180.840313607885</v>
      </c>
      <c r="S25" s="13">
        <v>346095.75066949415</v>
      </c>
      <c r="T25" s="13">
        <v>405785.03432922129</v>
      </c>
      <c r="U25" s="13">
        <v>6653.1704829319615</v>
      </c>
      <c r="V25" s="13">
        <v>573.83888073285402</v>
      </c>
      <c r="W25" s="13">
        <v>220.83233456687083</v>
      </c>
      <c r="X25" s="13">
        <v>129106.95128633267</v>
      </c>
      <c r="Y25" s="13">
        <v>1220399.369478056</v>
      </c>
      <c r="Z25" s="55">
        <v>13053.382186045656</v>
      </c>
      <c r="AA25" s="54">
        <v>695.02051950567477</v>
      </c>
      <c r="AB25" s="13">
        <v>72665.460472302671</v>
      </c>
      <c r="AC25" s="13">
        <v>17353.379523138356</v>
      </c>
      <c r="AD25" s="13">
        <v>69974.417422231883</v>
      </c>
      <c r="AE25" s="13">
        <v>41472.269432309433</v>
      </c>
      <c r="AF25" s="13">
        <v>2710.4075508556498</v>
      </c>
      <c r="AG25" s="13">
        <v>4.1381459578997788</v>
      </c>
      <c r="AH25" s="13">
        <v>0</v>
      </c>
      <c r="AI25" s="13">
        <v>40315.918292834969</v>
      </c>
      <c r="AJ25" s="13">
        <v>244495.99083963086</v>
      </c>
      <c r="AK25" s="55">
        <v>3179.0197713454581</v>
      </c>
    </row>
    <row r="26" spans="1:37">
      <c r="A26" s="20" t="s">
        <v>34</v>
      </c>
      <c r="B26" s="13">
        <v>2307.7005629608984</v>
      </c>
      <c r="C26" s="13">
        <v>1484372.9912868703</v>
      </c>
      <c r="D26" s="13">
        <v>9512.2047163288626</v>
      </c>
      <c r="E26" s="54">
        <v>181.14576360972126</v>
      </c>
      <c r="F26" s="13">
        <v>12856.763356640577</v>
      </c>
      <c r="G26" s="13">
        <v>3469.3870269421536</v>
      </c>
      <c r="H26" s="13">
        <v>29216.172190144123</v>
      </c>
      <c r="I26" s="13">
        <v>60377.345418190962</v>
      </c>
      <c r="J26" s="13">
        <v>0</v>
      </c>
      <c r="K26" s="13">
        <v>7108.9722047757923</v>
      </c>
      <c r="L26" s="13">
        <v>98.932109842881104</v>
      </c>
      <c r="M26" s="13">
        <v>156.82137771942232</v>
      </c>
      <c r="N26" s="13">
        <v>113284.39368425591</v>
      </c>
      <c r="O26" s="55">
        <v>664.16630942420977</v>
      </c>
      <c r="P26" s="54">
        <v>1298.3923730939298</v>
      </c>
      <c r="Q26" s="13">
        <v>135098.28581333515</v>
      </c>
      <c r="R26" s="13">
        <v>44813.554547502805</v>
      </c>
      <c r="S26" s="13">
        <v>314949.97280654544</v>
      </c>
      <c r="T26" s="13">
        <v>327732.70863749419</v>
      </c>
      <c r="U26" s="13">
        <v>1375.0658789813665</v>
      </c>
      <c r="V26" s="13">
        <v>20074.500565289589</v>
      </c>
      <c r="W26" s="13">
        <v>1097.9306589547493</v>
      </c>
      <c r="X26" s="13">
        <v>1698.5548623955249</v>
      </c>
      <c r="Y26" s="13">
        <v>846840.57377049886</v>
      </c>
      <c r="Z26" s="55">
        <v>5326.6529982355441</v>
      </c>
      <c r="AA26" s="54">
        <v>828.16242625724726</v>
      </c>
      <c r="AB26" s="13">
        <v>96433.436461658639</v>
      </c>
      <c r="AC26" s="13">
        <v>38805.101080797787</v>
      </c>
      <c r="AD26" s="13">
        <v>243418.34197322433</v>
      </c>
      <c r="AE26" s="13">
        <v>140908.25230165452</v>
      </c>
      <c r="AF26" s="13">
        <v>96.553342659766116</v>
      </c>
      <c r="AG26" s="13">
        <v>4141.9060934263052</v>
      </c>
      <c r="AH26" s="13">
        <v>0</v>
      </c>
      <c r="AI26" s="13">
        <v>444.43257869301442</v>
      </c>
      <c r="AJ26" s="13">
        <v>524248.02383211436</v>
      </c>
      <c r="AK26" s="55">
        <v>3521.3854086691085</v>
      </c>
    </row>
    <row r="27" spans="1:37">
      <c r="A27" s="21" t="s">
        <v>77</v>
      </c>
      <c r="B27" s="22">
        <v>6345.209502510741</v>
      </c>
      <c r="C27" s="22">
        <v>3218287.8821348445</v>
      </c>
      <c r="D27" s="22">
        <v>28356.706527489278</v>
      </c>
      <c r="E27" s="56">
        <v>725.79830787176718</v>
      </c>
      <c r="F27" s="22">
        <v>58851.203464508915</v>
      </c>
      <c r="G27" s="22">
        <v>14788.512543885165</v>
      </c>
      <c r="H27" s="22">
        <v>99268.733073806332</v>
      </c>
      <c r="I27" s="22">
        <v>166136.37183488539</v>
      </c>
      <c r="J27" s="22">
        <v>130.13599904200206</v>
      </c>
      <c r="K27" s="22">
        <v>7119.7173328204854</v>
      </c>
      <c r="L27" s="22">
        <v>98.932109842881104</v>
      </c>
      <c r="M27" s="22">
        <v>35910.31785575136</v>
      </c>
      <c r="N27" s="22">
        <v>382303.92421454255</v>
      </c>
      <c r="O27" s="57">
        <v>3276.2661631935111</v>
      </c>
      <c r="P27" s="56">
        <v>4096.2282488760511</v>
      </c>
      <c r="Q27" s="22">
        <v>417881.23699450347</v>
      </c>
      <c r="R27" s="22">
        <v>93994.39486111069</v>
      </c>
      <c r="S27" s="22">
        <v>661045.72347603959</v>
      </c>
      <c r="T27" s="22">
        <v>733517.74296671548</v>
      </c>
      <c r="U27" s="22">
        <v>8028.2363619133284</v>
      </c>
      <c r="V27" s="22">
        <v>20648.339446022444</v>
      </c>
      <c r="W27" s="22">
        <v>1318.76299352162</v>
      </c>
      <c r="X27" s="22">
        <v>130805.50614872819</v>
      </c>
      <c r="Y27" s="22">
        <v>2067239.9432485544</v>
      </c>
      <c r="Z27" s="57">
        <v>18380.035184281202</v>
      </c>
      <c r="AA27" s="56">
        <v>1523.1829457629219</v>
      </c>
      <c r="AB27" s="22">
        <v>169098.89693396131</v>
      </c>
      <c r="AC27" s="22">
        <v>56158.480603936143</v>
      </c>
      <c r="AD27" s="22">
        <v>313392.75939545623</v>
      </c>
      <c r="AE27" s="22">
        <v>182380.52173396395</v>
      </c>
      <c r="AF27" s="22">
        <v>2806.960893515416</v>
      </c>
      <c r="AG27" s="22">
        <v>4146.044239384205</v>
      </c>
      <c r="AH27" s="22">
        <v>0</v>
      </c>
      <c r="AI27" s="22">
        <v>40760.350871527982</v>
      </c>
      <c r="AJ27" s="22">
        <v>768744.01467174583</v>
      </c>
      <c r="AK27" s="57">
        <v>6700.4051800145662</v>
      </c>
    </row>
    <row r="28" spans="1:37">
      <c r="A28" s="16" t="s">
        <v>78</v>
      </c>
      <c r="B28" s="13"/>
      <c r="C28" s="13"/>
      <c r="D28" s="13"/>
      <c r="E28" s="54"/>
      <c r="F28" s="13"/>
      <c r="G28" s="13"/>
      <c r="H28" s="13"/>
      <c r="I28" s="13"/>
      <c r="J28" s="13"/>
      <c r="K28" s="13"/>
      <c r="L28" s="13"/>
      <c r="M28" s="13"/>
      <c r="N28" s="13"/>
      <c r="O28" s="55"/>
      <c r="P28" s="54"/>
      <c r="Q28" s="13"/>
      <c r="R28" s="13"/>
      <c r="S28" s="13"/>
      <c r="T28" s="13"/>
      <c r="U28" s="13"/>
      <c r="V28" s="13"/>
      <c r="W28" s="13"/>
      <c r="X28" s="13"/>
      <c r="Y28" s="13"/>
      <c r="Z28" s="55"/>
      <c r="AA28" s="54"/>
      <c r="AB28" s="13"/>
      <c r="AC28" s="13"/>
      <c r="AD28" s="13"/>
      <c r="AE28" s="13"/>
      <c r="AF28" s="13"/>
      <c r="AG28" s="13"/>
      <c r="AH28" s="13"/>
      <c r="AI28" s="13"/>
      <c r="AJ28" s="13"/>
      <c r="AK28" s="55"/>
    </row>
    <row r="29" spans="1:37">
      <c r="A29" s="20" t="s">
        <v>33</v>
      </c>
      <c r="B29" s="13">
        <v>683.26087269307845</v>
      </c>
      <c r="C29" s="13">
        <v>110065.73458297503</v>
      </c>
      <c r="D29" s="13">
        <v>2000.400349733548</v>
      </c>
      <c r="E29" s="54">
        <v>109.37504124584993</v>
      </c>
      <c r="F29" s="13">
        <v>4709.0658229726441</v>
      </c>
      <c r="G29" s="13">
        <v>327.86083837959012</v>
      </c>
      <c r="H29" s="13">
        <v>609.89694969796005</v>
      </c>
      <c r="I29" s="13">
        <v>7279.014590044887</v>
      </c>
      <c r="J29" s="13">
        <v>235.79459645643439</v>
      </c>
      <c r="K29" s="13">
        <v>579.37308153238484</v>
      </c>
      <c r="L29" s="13">
        <v>0</v>
      </c>
      <c r="M29" s="13">
        <v>829.30277765096162</v>
      </c>
      <c r="N29" s="13">
        <v>14570.308656734862</v>
      </c>
      <c r="O29" s="55">
        <v>321.84680756669991</v>
      </c>
      <c r="P29" s="54">
        <v>510.70461322643837</v>
      </c>
      <c r="Q29" s="13">
        <v>51335.947407092819</v>
      </c>
      <c r="R29" s="13">
        <v>569.7080914445537</v>
      </c>
      <c r="S29" s="13">
        <v>1185.657796278017</v>
      </c>
      <c r="T29" s="13">
        <v>25957.838034987384</v>
      </c>
      <c r="U29" s="13">
        <v>7117.5349628823933</v>
      </c>
      <c r="V29" s="13">
        <v>1746.8571874532272</v>
      </c>
      <c r="W29" s="13">
        <v>0</v>
      </c>
      <c r="X29" s="13">
        <v>2463.6860079153362</v>
      </c>
      <c r="Y29" s="13">
        <v>90377.229488053723</v>
      </c>
      <c r="Z29" s="55">
        <v>1536.877746152288</v>
      </c>
      <c r="AA29" s="54">
        <v>63.181218220790171</v>
      </c>
      <c r="AB29" s="13">
        <v>2572.1937341355588</v>
      </c>
      <c r="AC29" s="13">
        <v>93.087544396770326</v>
      </c>
      <c r="AD29" s="13">
        <v>149.34711680097945</v>
      </c>
      <c r="AE29" s="13">
        <v>1507.0696926756136</v>
      </c>
      <c r="AF29" s="13">
        <v>375.02398280737754</v>
      </c>
      <c r="AG29" s="13">
        <v>231.19669007424463</v>
      </c>
      <c r="AH29" s="13">
        <v>0</v>
      </c>
      <c r="AI29" s="13">
        <v>190.27767729587197</v>
      </c>
      <c r="AJ29" s="13">
        <v>5118.1964381864163</v>
      </c>
      <c r="AK29" s="55">
        <v>141.67579601456021</v>
      </c>
    </row>
    <row r="30" spans="1:37">
      <c r="A30" s="20" t="s">
        <v>34</v>
      </c>
      <c r="B30" s="13">
        <v>573.22152096276329</v>
      </c>
      <c r="C30" s="13">
        <v>188704.63151903171</v>
      </c>
      <c r="D30" s="13">
        <v>1648.4268002928131</v>
      </c>
      <c r="E30" s="54">
        <v>97.304995592068735</v>
      </c>
      <c r="F30" s="13">
        <v>1986.6557787111342</v>
      </c>
      <c r="G30" s="13">
        <v>5.4903234083897612</v>
      </c>
      <c r="H30" s="13">
        <v>3870.1473486090831</v>
      </c>
      <c r="I30" s="13">
        <v>26742.279905829804</v>
      </c>
      <c r="J30" s="13">
        <v>20.28979904819273</v>
      </c>
      <c r="K30" s="13">
        <v>9705.4995242819605</v>
      </c>
      <c r="L30" s="13">
        <v>83.300183174264674</v>
      </c>
      <c r="M30" s="13">
        <v>72.451451814640834</v>
      </c>
      <c r="N30" s="13">
        <v>42486.114314877472</v>
      </c>
      <c r="O30" s="55">
        <v>284.34780090541494</v>
      </c>
      <c r="P30" s="54">
        <v>377.15050060812229</v>
      </c>
      <c r="Q30" s="13">
        <v>47129.563188924956</v>
      </c>
      <c r="R30" s="13">
        <v>255.2619546637612</v>
      </c>
      <c r="S30" s="13">
        <v>7175.2720359949817</v>
      </c>
      <c r="T30" s="13">
        <v>54452.013106218765</v>
      </c>
      <c r="U30" s="13">
        <v>58.203843355686388</v>
      </c>
      <c r="V30" s="13">
        <v>18503.009219027779</v>
      </c>
      <c r="W30" s="13">
        <v>91.816477700101828</v>
      </c>
      <c r="X30" s="13">
        <v>339.48743257300418</v>
      </c>
      <c r="Y30" s="13">
        <v>128004.62725845903</v>
      </c>
      <c r="Z30" s="55">
        <v>1107.1833056337578</v>
      </c>
      <c r="AA30" s="54">
        <v>98.766024762572314</v>
      </c>
      <c r="AB30" s="13">
        <v>14931.404600084012</v>
      </c>
      <c r="AC30" s="13">
        <v>243.01249849250345</v>
      </c>
      <c r="AD30" s="13">
        <v>487.61036675584847</v>
      </c>
      <c r="AE30" s="13">
        <v>2107.6386329241445</v>
      </c>
      <c r="AF30" s="13">
        <v>73.899193600163798</v>
      </c>
      <c r="AG30" s="13">
        <v>335.48007904454778</v>
      </c>
      <c r="AH30" s="13">
        <v>0</v>
      </c>
      <c r="AI30" s="13">
        <v>34.844574794043275</v>
      </c>
      <c r="AJ30" s="13">
        <v>18213.88994569526</v>
      </c>
      <c r="AK30" s="55">
        <v>256.89569375364044</v>
      </c>
    </row>
    <row r="31" spans="1:37">
      <c r="A31" s="21" t="s">
        <v>79</v>
      </c>
      <c r="B31" s="22">
        <v>1256.4823936558419</v>
      </c>
      <c r="C31" s="22">
        <v>298770.36610200681</v>
      </c>
      <c r="D31" s="22">
        <v>3648.8271500263609</v>
      </c>
      <c r="E31" s="56">
        <v>206.68003683791866</v>
      </c>
      <c r="F31" s="22">
        <v>6695.7216016837783</v>
      </c>
      <c r="G31" s="22">
        <v>333.35116178797989</v>
      </c>
      <c r="H31" s="22">
        <v>4480.0442983070434</v>
      </c>
      <c r="I31" s="22">
        <v>34021.294495874688</v>
      </c>
      <c r="J31" s="22">
        <v>256.08439550462714</v>
      </c>
      <c r="K31" s="22">
        <v>10284.872605814346</v>
      </c>
      <c r="L31" s="22">
        <v>83.300183174264674</v>
      </c>
      <c r="M31" s="22">
        <v>901.75422946560241</v>
      </c>
      <c r="N31" s="22">
        <v>57056.422971612337</v>
      </c>
      <c r="O31" s="57">
        <v>606.19460847211485</v>
      </c>
      <c r="P31" s="56">
        <v>887.8551138345606</v>
      </c>
      <c r="Q31" s="22">
        <v>98465.510596017775</v>
      </c>
      <c r="R31" s="22">
        <v>824.97004610831493</v>
      </c>
      <c r="S31" s="22">
        <v>8360.9298322729992</v>
      </c>
      <c r="T31" s="22">
        <v>80409.851141206149</v>
      </c>
      <c r="U31" s="22">
        <v>7175.7388062380796</v>
      </c>
      <c r="V31" s="22">
        <v>20249.866406481007</v>
      </c>
      <c r="W31" s="22">
        <v>91.816477700101828</v>
      </c>
      <c r="X31" s="22">
        <v>2803.1734404883405</v>
      </c>
      <c r="Y31" s="22">
        <v>218381.85674651276</v>
      </c>
      <c r="Z31" s="57">
        <v>2644.0610517860459</v>
      </c>
      <c r="AA31" s="56">
        <v>161.94724298336249</v>
      </c>
      <c r="AB31" s="22">
        <v>17503.598334219569</v>
      </c>
      <c r="AC31" s="22">
        <v>336.10004288927377</v>
      </c>
      <c r="AD31" s="22">
        <v>636.95748355682792</v>
      </c>
      <c r="AE31" s="22">
        <v>3614.7083255997582</v>
      </c>
      <c r="AF31" s="22">
        <v>448.92317640754135</v>
      </c>
      <c r="AG31" s="22">
        <v>566.67676911879244</v>
      </c>
      <c r="AH31" s="22">
        <v>0</v>
      </c>
      <c r="AI31" s="22">
        <v>225.12225208991524</v>
      </c>
      <c r="AJ31" s="22">
        <v>23332.08638388168</v>
      </c>
      <c r="AK31" s="57">
        <v>398.57148976820065</v>
      </c>
    </row>
    <row r="32" spans="1:37">
      <c r="A32" s="76" t="s">
        <v>95</v>
      </c>
      <c r="B32" s="77">
        <v>14871.007793537266</v>
      </c>
      <c r="C32" s="77">
        <v>7324681.093680026</v>
      </c>
      <c r="D32" s="77">
        <v>65405.86192648187</v>
      </c>
      <c r="E32" s="59">
        <v>1999.7716437764911</v>
      </c>
      <c r="F32" s="29">
        <v>173352.84926517811</v>
      </c>
      <c r="G32" s="29">
        <v>41095.135487680323</v>
      </c>
      <c r="H32" s="29">
        <v>253710.83748839493</v>
      </c>
      <c r="I32" s="29">
        <v>339542.83423383074</v>
      </c>
      <c r="J32" s="29">
        <v>8619.1878370384275</v>
      </c>
      <c r="K32" s="29">
        <v>17404.589938634832</v>
      </c>
      <c r="L32" s="29">
        <v>9401.5628554737395</v>
      </c>
      <c r="M32" s="29">
        <v>123874.24273118109</v>
      </c>
      <c r="N32" s="29">
        <v>967001.23983741202</v>
      </c>
      <c r="O32" s="58">
        <v>8953.3266928986141</v>
      </c>
      <c r="P32" s="59">
        <v>9465.8347263453106</v>
      </c>
      <c r="Q32" s="29">
        <v>884648.98057357955</v>
      </c>
      <c r="R32" s="29">
        <v>229506.21146070873</v>
      </c>
      <c r="S32" s="29">
        <v>1410123.4647646998</v>
      </c>
      <c r="T32" s="29">
        <v>1537155.9006790768</v>
      </c>
      <c r="U32" s="29">
        <v>18016.802386286894</v>
      </c>
      <c r="V32" s="29">
        <v>40934.082577680529</v>
      </c>
      <c r="W32" s="29">
        <v>75179.852617401542</v>
      </c>
      <c r="X32" s="29">
        <v>443833.08096747327</v>
      </c>
      <c r="Y32" s="29">
        <v>4639398.3760269117</v>
      </c>
      <c r="Z32" s="58">
        <v>41365.377392771581</v>
      </c>
      <c r="AA32" s="59">
        <v>3405.4014234154661</v>
      </c>
      <c r="AB32" s="29">
        <v>443732.03161107493</v>
      </c>
      <c r="AC32" s="29">
        <v>116824.56316115524</v>
      </c>
      <c r="AD32" s="29">
        <v>641482.23011963442</v>
      </c>
      <c r="AE32" s="29">
        <v>328655.16770092206</v>
      </c>
      <c r="AF32" s="29">
        <v>3771.0895352961775</v>
      </c>
      <c r="AG32" s="29">
        <v>4715.732237710019</v>
      </c>
      <c r="AH32" s="29">
        <v>18501.196757091682</v>
      </c>
      <c r="AI32" s="29">
        <v>160599.46669282104</v>
      </c>
      <c r="AJ32" s="29">
        <v>1718281.4778157063</v>
      </c>
      <c r="AK32" s="58">
        <v>15087.157840811678</v>
      </c>
    </row>
    <row r="33" spans="1:37">
      <c r="A33" s="75" t="s">
        <v>47</v>
      </c>
      <c r="B33" s="8"/>
      <c r="C33" s="8"/>
      <c r="D33" s="8"/>
      <c r="E33" s="52"/>
      <c r="F33" s="8"/>
      <c r="G33" s="8"/>
      <c r="H33" s="8"/>
      <c r="I33" s="8"/>
      <c r="J33" s="8"/>
      <c r="K33" s="8"/>
      <c r="L33" s="8"/>
      <c r="M33" s="8"/>
      <c r="N33" s="8"/>
      <c r="O33" s="53"/>
      <c r="P33" s="52"/>
      <c r="Q33" s="8"/>
      <c r="R33" s="8"/>
      <c r="S33" s="8"/>
      <c r="T33" s="8"/>
      <c r="U33" s="8"/>
      <c r="V33" s="8"/>
      <c r="W33" s="8"/>
      <c r="X33" s="8"/>
      <c r="Y33" s="8"/>
      <c r="Z33" s="53"/>
      <c r="AA33" s="52"/>
      <c r="AB33" s="8"/>
      <c r="AC33" s="8"/>
      <c r="AD33" s="8"/>
      <c r="AE33" s="8"/>
      <c r="AF33" s="8"/>
      <c r="AG33" s="8"/>
      <c r="AH33" s="8"/>
      <c r="AI33" s="8"/>
      <c r="AJ33" s="8"/>
      <c r="AK33" s="53"/>
    </row>
    <row r="34" spans="1:37">
      <c r="A34" s="16" t="s">
        <v>74</v>
      </c>
      <c r="B34" s="13"/>
      <c r="C34" s="13"/>
      <c r="D34" s="13"/>
      <c r="E34" s="54"/>
      <c r="F34" s="13"/>
      <c r="G34" s="13"/>
      <c r="H34" s="13"/>
      <c r="I34" s="13"/>
      <c r="J34" s="13"/>
      <c r="K34" s="13"/>
      <c r="L34" s="13"/>
      <c r="M34" s="13"/>
      <c r="N34" s="13"/>
      <c r="O34" s="55"/>
      <c r="P34" s="54"/>
      <c r="Q34" s="13"/>
      <c r="R34" s="13"/>
      <c r="S34" s="13"/>
      <c r="T34" s="13"/>
      <c r="U34" s="13"/>
      <c r="V34" s="13"/>
      <c r="W34" s="13"/>
      <c r="X34" s="13"/>
      <c r="Y34" s="13"/>
      <c r="Z34" s="55"/>
      <c r="AA34" s="54"/>
      <c r="AB34" s="13"/>
      <c r="AC34" s="13"/>
      <c r="AD34" s="13"/>
      <c r="AE34" s="13"/>
      <c r="AF34" s="13"/>
      <c r="AG34" s="13"/>
      <c r="AH34" s="13"/>
      <c r="AI34" s="13"/>
      <c r="AJ34" s="13"/>
      <c r="AK34" s="55"/>
    </row>
    <row r="35" spans="1:37">
      <c r="A35" s="20" t="s">
        <v>33</v>
      </c>
      <c r="B35" s="13">
        <v>6863.6156635969464</v>
      </c>
      <c r="C35" s="13">
        <v>2674580.3853687546</v>
      </c>
      <c r="D35" s="13">
        <v>31465.874284673464</v>
      </c>
      <c r="E35" s="54">
        <v>1176.0193926521067</v>
      </c>
      <c r="F35" s="13">
        <v>231671.96382979446</v>
      </c>
      <c r="G35" s="13">
        <v>48257.17064486719</v>
      </c>
      <c r="H35" s="13">
        <v>111989.29151833356</v>
      </c>
      <c r="I35" s="13">
        <v>56903.960789289507</v>
      </c>
      <c r="J35" s="13">
        <v>6617.2252989757435</v>
      </c>
      <c r="K35" s="13">
        <v>911.77167909519153</v>
      </c>
      <c r="L35" s="13">
        <v>1146.1895364468826</v>
      </c>
      <c r="M35" s="13">
        <v>54225.42603329751</v>
      </c>
      <c r="N35" s="13">
        <v>511722.99933010002</v>
      </c>
      <c r="O35" s="55">
        <v>5432.5210199270368</v>
      </c>
      <c r="P35" s="54">
        <v>4794.7746026473951</v>
      </c>
      <c r="Q35" s="13">
        <v>875987.58311645174</v>
      </c>
      <c r="R35" s="13">
        <v>182862.9403104985</v>
      </c>
      <c r="S35" s="13">
        <v>469690.44314793544</v>
      </c>
      <c r="T35" s="13">
        <v>170190.58234320648</v>
      </c>
      <c r="U35" s="13">
        <v>22538.802153925521</v>
      </c>
      <c r="V35" s="13">
        <v>488.92519396335547</v>
      </c>
      <c r="W35" s="13">
        <v>7580.0630248399275</v>
      </c>
      <c r="X35" s="13">
        <v>153211.46668809958</v>
      </c>
      <c r="Y35" s="13">
        <v>1882550.8059789203</v>
      </c>
      <c r="Z35" s="55">
        <v>21738.401025205352</v>
      </c>
      <c r="AA35" s="54">
        <v>892.82166829744415</v>
      </c>
      <c r="AB35" s="13">
        <v>147288.54156134205</v>
      </c>
      <c r="AC35" s="13">
        <v>16826.526267009627</v>
      </c>
      <c r="AD35" s="13">
        <v>66897.520779910308</v>
      </c>
      <c r="AE35" s="13">
        <v>30759.792972366773</v>
      </c>
      <c r="AF35" s="13">
        <v>959.79407104449945</v>
      </c>
      <c r="AG35" s="13">
        <v>0</v>
      </c>
      <c r="AH35" s="13">
        <v>993.90526131701597</v>
      </c>
      <c r="AI35" s="13">
        <v>16580.49914674434</v>
      </c>
      <c r="AJ35" s="13">
        <v>280306.58005973464</v>
      </c>
      <c r="AK35" s="55">
        <v>4294.9522395410759</v>
      </c>
    </row>
    <row r="36" spans="1:37">
      <c r="A36" s="20" t="s">
        <v>34</v>
      </c>
      <c r="B36" s="13">
        <v>5167.6641726545895</v>
      </c>
      <c r="C36" s="13">
        <v>3762870.0153487017</v>
      </c>
      <c r="D36" s="13">
        <v>21912.168700508875</v>
      </c>
      <c r="E36" s="54">
        <v>387.90377623394545</v>
      </c>
      <c r="F36" s="13">
        <v>40097.819284807963</v>
      </c>
      <c r="G36" s="13">
        <v>9583.2683749946809</v>
      </c>
      <c r="H36" s="13">
        <v>98644.097422922772</v>
      </c>
      <c r="I36" s="13">
        <v>97736.129740074481</v>
      </c>
      <c r="J36" s="13">
        <v>735.40147546624746</v>
      </c>
      <c r="K36" s="13">
        <v>0</v>
      </c>
      <c r="L36" s="13">
        <v>20712.009798027102</v>
      </c>
      <c r="M36" s="13">
        <v>2580.353078743989</v>
      </c>
      <c r="N36" s="13">
        <v>270089.07917503722</v>
      </c>
      <c r="O36" s="55">
        <v>1800.771639529321</v>
      </c>
      <c r="P36" s="54">
        <v>3322.1154618234464</v>
      </c>
      <c r="Q36" s="13">
        <v>408035.49388583988</v>
      </c>
      <c r="R36" s="13">
        <v>153006.95209475796</v>
      </c>
      <c r="S36" s="13">
        <v>891075.95168959</v>
      </c>
      <c r="T36" s="13">
        <v>828850.66003534</v>
      </c>
      <c r="U36" s="13">
        <v>2278.4737888634759</v>
      </c>
      <c r="V36" s="13">
        <v>0</v>
      </c>
      <c r="W36" s="13">
        <v>125670.748723415</v>
      </c>
      <c r="X36" s="13">
        <v>9478.4510852517542</v>
      </c>
      <c r="Y36" s="13">
        <v>2418396.7313030586</v>
      </c>
      <c r="Z36" s="55">
        <v>14257.767695539334</v>
      </c>
      <c r="AA36" s="54">
        <v>1457.644934597198</v>
      </c>
      <c r="AB36" s="13">
        <v>202191.74228148625</v>
      </c>
      <c r="AC36" s="13">
        <v>153909.03919908748</v>
      </c>
      <c r="AD36" s="13">
        <v>399270.55317282991</v>
      </c>
      <c r="AE36" s="13">
        <v>268130.63416306424</v>
      </c>
      <c r="AF36" s="13">
        <v>908.07929358087063</v>
      </c>
      <c r="AG36" s="13">
        <v>0</v>
      </c>
      <c r="AH36" s="13">
        <v>48162.392422108584</v>
      </c>
      <c r="AI36" s="13">
        <v>1811.7643384518424</v>
      </c>
      <c r="AJ36" s="13">
        <v>1074384.2048706091</v>
      </c>
      <c r="AK36" s="55">
        <v>5853.6293654402189</v>
      </c>
    </row>
    <row r="37" spans="1:37">
      <c r="A37" s="21" t="s">
        <v>75</v>
      </c>
      <c r="B37" s="22">
        <v>12031.279836251535</v>
      </c>
      <c r="C37" s="22">
        <v>6437450.4007174578</v>
      </c>
      <c r="D37" s="22">
        <v>53378.042985182343</v>
      </c>
      <c r="E37" s="56">
        <v>1563.9231688860523</v>
      </c>
      <c r="F37" s="22">
        <v>271769.78311460244</v>
      </c>
      <c r="G37" s="22">
        <v>57840.439019861871</v>
      </c>
      <c r="H37" s="22">
        <v>210633.38894125633</v>
      </c>
      <c r="I37" s="22">
        <v>154640.09052936398</v>
      </c>
      <c r="J37" s="22">
        <v>7352.6267744419911</v>
      </c>
      <c r="K37" s="22">
        <v>911.77167909519153</v>
      </c>
      <c r="L37" s="22">
        <v>21858.199334473986</v>
      </c>
      <c r="M37" s="22">
        <v>56805.779112041499</v>
      </c>
      <c r="N37" s="22">
        <v>781812.07850513724</v>
      </c>
      <c r="O37" s="57">
        <v>7233.2926594563578</v>
      </c>
      <c r="P37" s="56">
        <v>8116.890064470841</v>
      </c>
      <c r="Q37" s="22">
        <v>1284023.0770022916</v>
      </c>
      <c r="R37" s="22">
        <v>335869.89240525645</v>
      </c>
      <c r="S37" s="22">
        <v>1360766.3948375254</v>
      </c>
      <c r="T37" s="22">
        <v>999041.24237854651</v>
      </c>
      <c r="U37" s="22">
        <v>24817.275942788998</v>
      </c>
      <c r="V37" s="22">
        <v>488.92519396335547</v>
      </c>
      <c r="W37" s="22">
        <v>133250.81174825493</v>
      </c>
      <c r="X37" s="22">
        <v>162689.91777335134</v>
      </c>
      <c r="Y37" s="22">
        <v>4300947.5372819779</v>
      </c>
      <c r="Z37" s="57">
        <v>35996.168720744688</v>
      </c>
      <c r="AA37" s="56">
        <v>2350.4666028946422</v>
      </c>
      <c r="AB37" s="22">
        <v>349480.2838428283</v>
      </c>
      <c r="AC37" s="22">
        <v>170735.56546609709</v>
      </c>
      <c r="AD37" s="22">
        <v>466168.07395274023</v>
      </c>
      <c r="AE37" s="22">
        <v>298890.42713543103</v>
      </c>
      <c r="AF37" s="22">
        <v>1867.87336462537</v>
      </c>
      <c r="AG37" s="22">
        <v>0</v>
      </c>
      <c r="AH37" s="22">
        <v>49156.297683425597</v>
      </c>
      <c r="AI37" s="22">
        <v>18392.263485196181</v>
      </c>
      <c r="AJ37" s="22">
        <v>1354690.7849303435</v>
      </c>
      <c r="AK37" s="57">
        <v>10148.581604981295</v>
      </c>
    </row>
    <row r="38" spans="1:37">
      <c r="A38" s="16" t="s">
        <v>76</v>
      </c>
      <c r="B38" s="13"/>
      <c r="C38" s="13"/>
      <c r="D38" s="13"/>
      <c r="E38" s="54"/>
      <c r="F38" s="13"/>
      <c r="G38" s="13"/>
      <c r="H38" s="13"/>
      <c r="I38" s="13"/>
      <c r="J38" s="13"/>
      <c r="K38" s="13"/>
      <c r="L38" s="13"/>
      <c r="M38" s="13"/>
      <c r="N38" s="13"/>
      <c r="O38" s="55"/>
      <c r="P38" s="54"/>
      <c r="Q38" s="13"/>
      <c r="R38" s="13"/>
      <c r="S38" s="13"/>
      <c r="T38" s="13"/>
      <c r="U38" s="13"/>
      <c r="V38" s="13"/>
      <c r="W38" s="13"/>
      <c r="X38" s="13"/>
      <c r="Y38" s="13"/>
      <c r="Z38" s="55"/>
      <c r="AA38" s="54"/>
      <c r="AB38" s="13"/>
      <c r="AC38" s="13"/>
      <c r="AD38" s="13"/>
      <c r="AE38" s="13"/>
      <c r="AF38" s="13"/>
      <c r="AG38" s="13"/>
      <c r="AH38" s="13"/>
      <c r="AI38" s="13"/>
      <c r="AJ38" s="13"/>
      <c r="AK38" s="55"/>
    </row>
    <row r="39" spans="1:37">
      <c r="A39" s="20" t="s">
        <v>33</v>
      </c>
      <c r="B39" s="13">
        <v>0.20071663839959739</v>
      </c>
      <c r="C39" s="13">
        <v>56.777116937370913</v>
      </c>
      <c r="D39" s="13">
        <v>0.87572669333744346</v>
      </c>
      <c r="E39" s="54">
        <v>0.13680625739796282</v>
      </c>
      <c r="F39" s="13">
        <v>0</v>
      </c>
      <c r="G39" s="13">
        <v>0</v>
      </c>
      <c r="H39" s="13">
        <v>9.6062617819701543</v>
      </c>
      <c r="I39" s="13">
        <v>29.092397860706384</v>
      </c>
      <c r="J39" s="13">
        <v>0</v>
      </c>
      <c r="K39" s="13">
        <v>0</v>
      </c>
      <c r="L39" s="13">
        <v>0</v>
      </c>
      <c r="M39" s="13">
        <v>0</v>
      </c>
      <c r="N39" s="13">
        <v>38.698659642676539</v>
      </c>
      <c r="O39" s="55">
        <v>0.59688570102731187</v>
      </c>
      <c r="P39" s="54">
        <v>6.391038100163457E-2</v>
      </c>
      <c r="Q39" s="13">
        <v>0</v>
      </c>
      <c r="R39" s="13">
        <v>0</v>
      </c>
      <c r="S39" s="13">
        <v>4.4876591331727766</v>
      </c>
      <c r="T39" s="13">
        <v>13.590798161521597</v>
      </c>
      <c r="U39" s="13">
        <v>0</v>
      </c>
      <c r="V39" s="13">
        <v>0</v>
      </c>
      <c r="W39" s="13">
        <v>0</v>
      </c>
      <c r="X39" s="13">
        <v>0</v>
      </c>
      <c r="Y39" s="13">
        <v>18.078457294694374</v>
      </c>
      <c r="Z39" s="55">
        <v>0.27884099231013165</v>
      </c>
      <c r="AA39" s="54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55">
        <v>0</v>
      </c>
    </row>
    <row r="40" spans="1:37">
      <c r="A40" s="20" t="s">
        <v>34</v>
      </c>
      <c r="B40" s="13">
        <v>26.095014693124796</v>
      </c>
      <c r="C40" s="13">
        <v>17650.533010879546</v>
      </c>
      <c r="D40" s="13">
        <v>113.99890044444227</v>
      </c>
      <c r="E40" s="54">
        <v>4.4396101277805275</v>
      </c>
      <c r="F40" s="13">
        <v>0</v>
      </c>
      <c r="G40" s="13">
        <v>120.43214798747537</v>
      </c>
      <c r="H40" s="13">
        <v>1183.7459987461705</v>
      </c>
      <c r="I40" s="13">
        <v>987.73895899650256</v>
      </c>
      <c r="J40" s="13">
        <v>0</v>
      </c>
      <c r="K40" s="13">
        <v>0</v>
      </c>
      <c r="L40" s="13">
        <v>238.77479639902103</v>
      </c>
      <c r="M40" s="13">
        <v>0</v>
      </c>
      <c r="N40" s="13">
        <v>2530.6919021291692</v>
      </c>
      <c r="O40" s="55">
        <v>19.370018987506445</v>
      </c>
      <c r="P40" s="54">
        <v>17.353934299870389</v>
      </c>
      <c r="Q40" s="13">
        <v>0</v>
      </c>
      <c r="R40" s="13">
        <v>80.424140192566625</v>
      </c>
      <c r="S40" s="13">
        <v>4418.679490402179</v>
      </c>
      <c r="T40" s="13">
        <v>5923.3625094136842</v>
      </c>
      <c r="U40" s="13">
        <v>0</v>
      </c>
      <c r="V40" s="13">
        <v>0</v>
      </c>
      <c r="W40" s="13">
        <v>2027.0588631719559</v>
      </c>
      <c r="X40" s="13">
        <v>0</v>
      </c>
      <c r="Y40" s="13">
        <v>12449.525003180386</v>
      </c>
      <c r="Z40" s="55">
        <v>75.861566688673292</v>
      </c>
      <c r="AA40" s="54">
        <v>4.3014702654738803</v>
      </c>
      <c r="AB40" s="13">
        <v>0</v>
      </c>
      <c r="AC40" s="13">
        <v>2.1961375442244253</v>
      </c>
      <c r="AD40" s="13">
        <v>1168.8198437520177</v>
      </c>
      <c r="AE40" s="13">
        <v>1077.5395343734224</v>
      </c>
      <c r="AF40" s="13">
        <v>0</v>
      </c>
      <c r="AG40" s="13">
        <v>0</v>
      </c>
      <c r="AH40" s="13">
        <v>421.76058990032982</v>
      </c>
      <c r="AI40" s="13">
        <v>0</v>
      </c>
      <c r="AJ40" s="13">
        <v>2670.3161055699943</v>
      </c>
      <c r="AK40" s="55">
        <v>18.767314768262541</v>
      </c>
    </row>
    <row r="41" spans="1:37">
      <c r="A41" s="21" t="s">
        <v>77</v>
      </c>
      <c r="B41" s="22">
        <v>26.295731331524394</v>
      </c>
      <c r="C41" s="22">
        <v>17707.31012781692</v>
      </c>
      <c r="D41" s="22">
        <v>114.87462713777971</v>
      </c>
      <c r="E41" s="56">
        <v>4.57641638517849</v>
      </c>
      <c r="F41" s="22">
        <v>0</v>
      </c>
      <c r="G41" s="22">
        <v>120.43214798747537</v>
      </c>
      <c r="H41" s="22">
        <v>1193.3522605281407</v>
      </c>
      <c r="I41" s="22">
        <v>1016.8313568572089</v>
      </c>
      <c r="J41" s="22">
        <v>0</v>
      </c>
      <c r="K41" s="22">
        <v>0</v>
      </c>
      <c r="L41" s="22">
        <v>238.77479639902103</v>
      </c>
      <c r="M41" s="22">
        <v>0</v>
      </c>
      <c r="N41" s="22">
        <v>2569.390561771846</v>
      </c>
      <c r="O41" s="57">
        <v>19.966904688533756</v>
      </c>
      <c r="P41" s="56">
        <v>17.417844680872022</v>
      </c>
      <c r="Q41" s="22">
        <v>0</v>
      </c>
      <c r="R41" s="22">
        <v>80.424140192566625</v>
      </c>
      <c r="S41" s="22">
        <v>4423.1671495353521</v>
      </c>
      <c r="T41" s="22">
        <v>5936.9533075752061</v>
      </c>
      <c r="U41" s="22">
        <v>0</v>
      </c>
      <c r="V41" s="22">
        <v>0</v>
      </c>
      <c r="W41" s="22">
        <v>2027.0588631719559</v>
      </c>
      <c r="X41" s="22">
        <v>0</v>
      </c>
      <c r="Y41" s="22">
        <v>12467.60346047508</v>
      </c>
      <c r="Z41" s="57">
        <v>76.140407680983429</v>
      </c>
      <c r="AA41" s="56">
        <v>4.3014702654738803</v>
      </c>
      <c r="AB41" s="22">
        <v>0</v>
      </c>
      <c r="AC41" s="22">
        <v>2.1961375442244253</v>
      </c>
      <c r="AD41" s="22">
        <v>1168.8198437520177</v>
      </c>
      <c r="AE41" s="22">
        <v>1077.5395343734224</v>
      </c>
      <c r="AF41" s="22">
        <v>0</v>
      </c>
      <c r="AG41" s="22">
        <v>0</v>
      </c>
      <c r="AH41" s="22">
        <v>421.76058990032982</v>
      </c>
      <c r="AI41" s="22">
        <v>0</v>
      </c>
      <c r="AJ41" s="22">
        <v>2670.3161055699943</v>
      </c>
      <c r="AK41" s="57">
        <v>18.767314768262541</v>
      </c>
    </row>
    <row r="42" spans="1:37">
      <c r="A42" s="16" t="s">
        <v>78</v>
      </c>
      <c r="B42" s="13"/>
      <c r="C42" s="13"/>
      <c r="D42" s="13"/>
      <c r="E42" s="54"/>
      <c r="F42" s="13"/>
      <c r="G42" s="13"/>
      <c r="H42" s="13"/>
      <c r="I42" s="13"/>
      <c r="J42" s="13"/>
      <c r="K42" s="13"/>
      <c r="L42" s="13"/>
      <c r="M42" s="13"/>
      <c r="N42" s="13"/>
      <c r="O42" s="55"/>
      <c r="P42" s="54"/>
      <c r="Q42" s="13"/>
      <c r="R42" s="13"/>
      <c r="S42" s="13"/>
      <c r="T42" s="13"/>
      <c r="U42" s="13"/>
      <c r="V42" s="13"/>
      <c r="W42" s="13"/>
      <c r="X42" s="13"/>
      <c r="Y42" s="13"/>
      <c r="Z42" s="55"/>
      <c r="AA42" s="54"/>
      <c r="AB42" s="13"/>
      <c r="AC42" s="13"/>
      <c r="AD42" s="13"/>
      <c r="AE42" s="13"/>
      <c r="AF42" s="13"/>
      <c r="AG42" s="13"/>
      <c r="AH42" s="13"/>
      <c r="AI42" s="13"/>
      <c r="AJ42" s="13"/>
      <c r="AK42" s="55"/>
    </row>
    <row r="43" spans="1:37">
      <c r="A43" s="20" t="s">
        <v>33</v>
      </c>
      <c r="B43" s="13">
        <v>0</v>
      </c>
      <c r="C43" s="13">
        <v>0</v>
      </c>
      <c r="D43" s="13">
        <v>0</v>
      </c>
      <c r="E43" s="5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55">
        <v>0</v>
      </c>
      <c r="P43" s="54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55">
        <v>0</v>
      </c>
      <c r="AA43" s="54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55">
        <v>0</v>
      </c>
    </row>
    <row r="44" spans="1:37">
      <c r="A44" s="20" t="s">
        <v>34</v>
      </c>
      <c r="B44" s="13">
        <v>0</v>
      </c>
      <c r="C44" s="13">
        <v>0</v>
      </c>
      <c r="D44" s="13">
        <v>0</v>
      </c>
      <c r="E44" s="5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55">
        <v>0</v>
      </c>
      <c r="P44" s="54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55">
        <v>0</v>
      </c>
      <c r="AA44" s="54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55">
        <v>0</v>
      </c>
    </row>
    <row r="45" spans="1:37">
      <c r="A45" s="21" t="s">
        <v>79</v>
      </c>
      <c r="B45" s="22">
        <v>0</v>
      </c>
      <c r="C45" s="22">
        <v>0</v>
      </c>
      <c r="D45" s="22">
        <v>0</v>
      </c>
      <c r="E45" s="56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57">
        <v>0</v>
      </c>
      <c r="P45" s="56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57">
        <v>0</v>
      </c>
      <c r="AA45" s="56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57">
        <v>0</v>
      </c>
    </row>
    <row r="46" spans="1:37">
      <c r="A46" s="76" t="s">
        <v>48</v>
      </c>
      <c r="B46" s="77">
        <v>12057.575567583059</v>
      </c>
      <c r="C46" s="77">
        <v>6455157.7108452739</v>
      </c>
      <c r="D46" s="77">
        <v>53492.917612320125</v>
      </c>
      <c r="E46" s="59">
        <v>1568.4995852712307</v>
      </c>
      <c r="F46" s="29">
        <v>271769.78311460244</v>
      </c>
      <c r="G46" s="29">
        <v>57960.871167849349</v>
      </c>
      <c r="H46" s="29">
        <v>211826.74120178446</v>
      </c>
      <c r="I46" s="29">
        <v>155656.92188622121</v>
      </c>
      <c r="J46" s="29">
        <v>7352.6267744419911</v>
      </c>
      <c r="K46" s="29">
        <v>911.77167909519153</v>
      </c>
      <c r="L46" s="29">
        <v>22096.974130873008</v>
      </c>
      <c r="M46" s="29">
        <v>56805.779112041499</v>
      </c>
      <c r="N46" s="29">
        <v>784381.46906690928</v>
      </c>
      <c r="O46" s="58">
        <v>7253.2595641448916</v>
      </c>
      <c r="P46" s="59">
        <v>8134.3079091517129</v>
      </c>
      <c r="Q46" s="29">
        <v>1284023.0770022916</v>
      </c>
      <c r="R46" s="29">
        <v>335950.31654544902</v>
      </c>
      <c r="S46" s="29">
        <v>1365189.5619870608</v>
      </c>
      <c r="T46" s="29">
        <v>1004978.1956861218</v>
      </c>
      <c r="U46" s="29">
        <v>24817.275942788998</v>
      </c>
      <c r="V46" s="29">
        <v>488.92519396335547</v>
      </c>
      <c r="W46" s="29">
        <v>135277.87061142689</v>
      </c>
      <c r="X46" s="29">
        <v>162689.91777335134</v>
      </c>
      <c r="Y46" s="29">
        <v>4313415.1407424537</v>
      </c>
      <c r="Z46" s="58">
        <v>36072.309128425673</v>
      </c>
      <c r="AA46" s="59">
        <v>2354.7680731601158</v>
      </c>
      <c r="AB46" s="29">
        <v>349480.2838428283</v>
      </c>
      <c r="AC46" s="29">
        <v>170737.76160364132</v>
      </c>
      <c r="AD46" s="29">
        <v>467336.89379649225</v>
      </c>
      <c r="AE46" s="29">
        <v>299967.96666980447</v>
      </c>
      <c r="AF46" s="29">
        <v>1867.87336462537</v>
      </c>
      <c r="AG46" s="29">
        <v>0</v>
      </c>
      <c r="AH46" s="29">
        <v>49578.058273325929</v>
      </c>
      <c r="AI46" s="29">
        <v>18392.263485196181</v>
      </c>
      <c r="AJ46" s="29">
        <v>1357361.1010359132</v>
      </c>
      <c r="AK46" s="58">
        <v>10167.348919749556</v>
      </c>
    </row>
    <row r="47" spans="1:37">
      <c r="A47" s="75" t="s">
        <v>51</v>
      </c>
      <c r="B47" s="8"/>
      <c r="C47" s="8"/>
      <c r="D47" s="8"/>
      <c r="E47" s="52"/>
      <c r="F47" s="8"/>
      <c r="G47" s="8"/>
      <c r="H47" s="8"/>
      <c r="I47" s="8"/>
      <c r="J47" s="8"/>
      <c r="K47" s="8"/>
      <c r="L47" s="8"/>
      <c r="M47" s="8"/>
      <c r="N47" s="8"/>
      <c r="O47" s="53"/>
      <c r="P47" s="52"/>
      <c r="Q47" s="8"/>
      <c r="R47" s="8"/>
      <c r="S47" s="8"/>
      <c r="T47" s="8"/>
      <c r="U47" s="8"/>
      <c r="V47" s="8"/>
      <c r="W47" s="8"/>
      <c r="X47" s="8"/>
      <c r="Y47" s="8"/>
      <c r="Z47" s="53"/>
      <c r="AA47" s="52"/>
      <c r="AB47" s="8"/>
      <c r="AC47" s="8"/>
      <c r="AD47" s="8"/>
      <c r="AE47" s="8"/>
      <c r="AF47" s="8"/>
      <c r="AG47" s="8"/>
      <c r="AH47" s="8"/>
      <c r="AI47" s="8"/>
      <c r="AJ47" s="8"/>
      <c r="AK47" s="53"/>
    </row>
    <row r="48" spans="1:37">
      <c r="A48" s="16" t="s">
        <v>74</v>
      </c>
      <c r="B48" s="13"/>
      <c r="C48" s="13"/>
      <c r="D48" s="13"/>
      <c r="E48" s="54"/>
      <c r="F48" s="13"/>
      <c r="G48" s="13"/>
      <c r="H48" s="13"/>
      <c r="I48" s="13"/>
      <c r="J48" s="13"/>
      <c r="K48" s="13"/>
      <c r="L48" s="13"/>
      <c r="M48" s="13"/>
      <c r="N48" s="13"/>
      <c r="O48" s="55"/>
      <c r="P48" s="54"/>
      <c r="Q48" s="13"/>
      <c r="R48" s="13"/>
      <c r="S48" s="13"/>
      <c r="T48" s="13"/>
      <c r="U48" s="13"/>
      <c r="V48" s="13"/>
      <c r="W48" s="13"/>
      <c r="X48" s="13"/>
      <c r="Y48" s="13"/>
      <c r="Z48" s="55"/>
      <c r="AA48" s="54"/>
      <c r="AB48" s="13"/>
      <c r="AC48" s="13"/>
      <c r="AD48" s="13"/>
      <c r="AE48" s="13"/>
      <c r="AF48" s="13"/>
      <c r="AG48" s="13"/>
      <c r="AH48" s="13"/>
      <c r="AI48" s="13"/>
      <c r="AJ48" s="13"/>
      <c r="AK48" s="55"/>
    </row>
    <row r="49" spans="1:37">
      <c r="A49" s="20" t="s">
        <v>33</v>
      </c>
      <c r="B49" s="13">
        <v>389.056910840694</v>
      </c>
      <c r="C49" s="13">
        <v>130787.03813390911</v>
      </c>
      <c r="D49" s="13">
        <v>1444.1792530406558</v>
      </c>
      <c r="E49" s="54">
        <v>68.039261336493695</v>
      </c>
      <c r="F49" s="13">
        <v>5244.7578157716653</v>
      </c>
      <c r="G49" s="13">
        <v>3527.1429370227979</v>
      </c>
      <c r="H49" s="13">
        <v>6396.0243163309633</v>
      </c>
      <c r="I49" s="13">
        <v>1475.68559791247</v>
      </c>
      <c r="J49" s="13">
        <v>0</v>
      </c>
      <c r="K49" s="13">
        <v>0</v>
      </c>
      <c r="L49" s="13">
        <v>93.667235902464725</v>
      </c>
      <c r="M49" s="13">
        <v>5366.3133401860678</v>
      </c>
      <c r="N49" s="13">
        <v>22103.59124312643</v>
      </c>
      <c r="O49" s="55">
        <v>252.56173808106459</v>
      </c>
      <c r="P49" s="54">
        <v>285.19476306156361</v>
      </c>
      <c r="Q49" s="13">
        <v>47943.900983251573</v>
      </c>
      <c r="R49" s="13">
        <v>9672.8970343900728</v>
      </c>
      <c r="S49" s="13">
        <v>18771.813497430805</v>
      </c>
      <c r="T49" s="13">
        <v>2724.1632940204458</v>
      </c>
      <c r="U49" s="13">
        <v>142.99347964599531</v>
      </c>
      <c r="V49" s="13">
        <v>0</v>
      </c>
      <c r="W49" s="13">
        <v>108.78872799909978</v>
      </c>
      <c r="X49" s="13">
        <v>20300.516394539696</v>
      </c>
      <c r="Y49" s="13">
        <v>99665.073411277684</v>
      </c>
      <c r="Z49" s="55">
        <v>1058.6429604845239</v>
      </c>
      <c r="AA49" s="54">
        <v>35.822886442636715</v>
      </c>
      <c r="AB49" s="13">
        <v>4785.3486281115956</v>
      </c>
      <c r="AC49" s="13">
        <v>547.11773784292495</v>
      </c>
      <c r="AD49" s="13">
        <v>1311.0168834575904</v>
      </c>
      <c r="AE49" s="13">
        <v>416.68956977982128</v>
      </c>
      <c r="AF49" s="13">
        <v>13.963960206371787</v>
      </c>
      <c r="AG49" s="13">
        <v>0</v>
      </c>
      <c r="AH49" s="13">
        <v>13.405574018148354</v>
      </c>
      <c r="AI49" s="13">
        <v>1930.8311260885266</v>
      </c>
      <c r="AJ49" s="13">
        <v>9018.3734795049786</v>
      </c>
      <c r="AK49" s="55">
        <v>132.97455447506746</v>
      </c>
    </row>
    <row r="50" spans="1:37">
      <c r="A50" s="20" t="s">
        <v>34</v>
      </c>
      <c r="B50" s="13">
        <v>197.21655727572562</v>
      </c>
      <c r="C50" s="13">
        <v>172288.11435748392</v>
      </c>
      <c r="D50" s="13">
        <v>732.06786060749357</v>
      </c>
      <c r="E50" s="54">
        <v>28.62655559046873</v>
      </c>
      <c r="F50" s="13">
        <v>1216.6412204045562</v>
      </c>
      <c r="G50" s="13">
        <v>161.55819706105603</v>
      </c>
      <c r="H50" s="13">
        <v>8607.2249226586155</v>
      </c>
      <c r="I50" s="13">
        <v>9681.590313254037</v>
      </c>
      <c r="J50" s="13">
        <v>0</v>
      </c>
      <c r="K50" s="13">
        <v>0</v>
      </c>
      <c r="L50" s="13">
        <v>1097.3510699684102</v>
      </c>
      <c r="M50" s="13">
        <v>0.44344241657680128</v>
      </c>
      <c r="N50" s="13">
        <v>20764.80916576325</v>
      </c>
      <c r="O50" s="55">
        <v>106.26177435181992</v>
      </c>
      <c r="P50" s="54">
        <v>104.49089869301469</v>
      </c>
      <c r="Q50" s="13">
        <v>13749.273162778187</v>
      </c>
      <c r="R50" s="13">
        <v>3127.7432089187796</v>
      </c>
      <c r="S50" s="13">
        <v>34008.502048885763</v>
      </c>
      <c r="T50" s="13">
        <v>35020.345166244355</v>
      </c>
      <c r="U50" s="13">
        <v>0</v>
      </c>
      <c r="V50" s="13">
        <v>0</v>
      </c>
      <c r="W50" s="13">
        <v>8267.3722325176386</v>
      </c>
      <c r="X50" s="13">
        <v>0</v>
      </c>
      <c r="Y50" s="13">
        <v>94173.235819344714</v>
      </c>
      <c r="Z50" s="55">
        <v>387.87021594847056</v>
      </c>
      <c r="AA50" s="54">
        <v>64.099102992242194</v>
      </c>
      <c r="AB50" s="13">
        <v>10881.313593939814</v>
      </c>
      <c r="AC50" s="13">
        <v>2551.6605348055523</v>
      </c>
      <c r="AD50" s="13">
        <v>17872.481695857565</v>
      </c>
      <c r="AE50" s="13">
        <v>16755.091595265389</v>
      </c>
      <c r="AF50" s="13">
        <v>0</v>
      </c>
      <c r="AG50" s="13">
        <v>0</v>
      </c>
      <c r="AH50" s="13">
        <v>9289.5219525076518</v>
      </c>
      <c r="AI50" s="13">
        <v>0</v>
      </c>
      <c r="AJ50" s="13">
        <v>57350.069372375976</v>
      </c>
      <c r="AK50" s="55">
        <v>237.93587030720315</v>
      </c>
    </row>
    <row r="51" spans="1:37">
      <c r="A51" s="21" t="s">
        <v>75</v>
      </c>
      <c r="B51" s="22">
        <v>586.27346811641962</v>
      </c>
      <c r="C51" s="22">
        <v>303075.15249139303</v>
      </c>
      <c r="D51" s="22">
        <v>2176.2471136481495</v>
      </c>
      <c r="E51" s="56">
        <v>96.665816926962421</v>
      </c>
      <c r="F51" s="22">
        <v>6461.3990361762217</v>
      </c>
      <c r="G51" s="22">
        <v>3688.701134083854</v>
      </c>
      <c r="H51" s="22">
        <v>15003.249238989578</v>
      </c>
      <c r="I51" s="22">
        <v>11157.275911166507</v>
      </c>
      <c r="J51" s="22">
        <v>0</v>
      </c>
      <c r="K51" s="22">
        <v>0</v>
      </c>
      <c r="L51" s="22">
        <v>1191.0183058708749</v>
      </c>
      <c r="M51" s="22">
        <v>5366.7567826026443</v>
      </c>
      <c r="N51" s="22">
        <v>42868.400408889676</v>
      </c>
      <c r="O51" s="57">
        <v>358.82351243288451</v>
      </c>
      <c r="P51" s="56">
        <v>389.68566175457829</v>
      </c>
      <c r="Q51" s="22">
        <v>61693.174146029764</v>
      </c>
      <c r="R51" s="22">
        <v>12800.640243308851</v>
      </c>
      <c r="S51" s="22">
        <v>52780.315546316568</v>
      </c>
      <c r="T51" s="22">
        <v>37744.508460264798</v>
      </c>
      <c r="U51" s="22">
        <v>142.99347964599531</v>
      </c>
      <c r="V51" s="22">
        <v>0</v>
      </c>
      <c r="W51" s="22">
        <v>8376.1609605167378</v>
      </c>
      <c r="X51" s="22">
        <v>20300.516394539696</v>
      </c>
      <c r="Y51" s="22">
        <v>193838.30923062243</v>
      </c>
      <c r="Z51" s="57">
        <v>1446.5131764329944</v>
      </c>
      <c r="AA51" s="56">
        <v>99.92198943487891</v>
      </c>
      <c r="AB51" s="22">
        <v>15666.662222051411</v>
      </c>
      <c r="AC51" s="22">
        <v>3098.7782726484775</v>
      </c>
      <c r="AD51" s="22">
        <v>19183.498579315154</v>
      </c>
      <c r="AE51" s="22">
        <v>17171.781165045209</v>
      </c>
      <c r="AF51" s="22">
        <v>13.963960206371787</v>
      </c>
      <c r="AG51" s="22">
        <v>0</v>
      </c>
      <c r="AH51" s="22">
        <v>9302.9275265258002</v>
      </c>
      <c r="AI51" s="22">
        <v>1930.8311260885266</v>
      </c>
      <c r="AJ51" s="22">
        <v>66368.442851880944</v>
      </c>
      <c r="AK51" s="57">
        <v>370.91042478227064</v>
      </c>
    </row>
    <row r="52" spans="1:37">
      <c r="A52" s="16" t="s">
        <v>76</v>
      </c>
      <c r="B52" s="13"/>
      <c r="C52" s="13"/>
      <c r="D52" s="13"/>
      <c r="E52" s="54"/>
      <c r="F52" s="13"/>
      <c r="G52" s="13"/>
      <c r="H52" s="13"/>
      <c r="I52" s="13"/>
      <c r="J52" s="13"/>
      <c r="K52" s="13"/>
      <c r="L52" s="13"/>
      <c r="M52" s="13"/>
      <c r="N52" s="13"/>
      <c r="O52" s="55"/>
      <c r="P52" s="54"/>
      <c r="Q52" s="13"/>
      <c r="R52" s="13"/>
      <c r="S52" s="13"/>
      <c r="T52" s="13"/>
      <c r="U52" s="13"/>
      <c r="V52" s="13"/>
      <c r="W52" s="13"/>
      <c r="X52" s="13"/>
      <c r="Y52" s="13"/>
      <c r="Z52" s="55"/>
      <c r="AA52" s="54"/>
      <c r="AB52" s="13"/>
      <c r="AC52" s="13"/>
      <c r="AD52" s="13"/>
      <c r="AE52" s="13"/>
      <c r="AF52" s="13"/>
      <c r="AG52" s="13"/>
      <c r="AH52" s="13"/>
      <c r="AI52" s="13"/>
      <c r="AJ52" s="13"/>
      <c r="AK52" s="55"/>
    </row>
    <row r="53" spans="1:37">
      <c r="A53" s="20" t="s">
        <v>33</v>
      </c>
      <c r="B53" s="13">
        <v>0</v>
      </c>
      <c r="C53" s="13">
        <v>0</v>
      </c>
      <c r="D53" s="13">
        <v>0</v>
      </c>
      <c r="E53" s="5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55">
        <v>0</v>
      </c>
      <c r="P53" s="54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55">
        <v>0</v>
      </c>
      <c r="AA53" s="54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55">
        <v>0</v>
      </c>
    </row>
    <row r="54" spans="1:37">
      <c r="A54" s="20" t="s">
        <v>34</v>
      </c>
      <c r="B54" s="13">
        <v>0</v>
      </c>
      <c r="C54" s="13">
        <v>0</v>
      </c>
      <c r="D54" s="13">
        <v>0</v>
      </c>
      <c r="E54" s="5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55">
        <v>0</v>
      </c>
      <c r="P54" s="54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55">
        <v>0</v>
      </c>
      <c r="AA54" s="54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55">
        <v>0</v>
      </c>
    </row>
    <row r="55" spans="1:37">
      <c r="A55" s="21" t="s">
        <v>77</v>
      </c>
      <c r="B55" s="22">
        <v>0</v>
      </c>
      <c r="C55" s="22">
        <v>0</v>
      </c>
      <c r="D55" s="22">
        <v>0</v>
      </c>
      <c r="E55" s="56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57">
        <v>0</v>
      </c>
      <c r="P55" s="56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57">
        <v>0</v>
      </c>
      <c r="AA55" s="56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57">
        <v>0</v>
      </c>
    </row>
    <row r="56" spans="1:37">
      <c r="A56" s="16" t="s">
        <v>78</v>
      </c>
      <c r="B56" s="13"/>
      <c r="C56" s="13"/>
      <c r="D56" s="13"/>
      <c r="E56" s="54"/>
      <c r="F56" s="13"/>
      <c r="G56" s="13"/>
      <c r="H56" s="13"/>
      <c r="I56" s="13"/>
      <c r="J56" s="13"/>
      <c r="K56" s="13"/>
      <c r="L56" s="13"/>
      <c r="M56" s="13"/>
      <c r="N56" s="13"/>
      <c r="O56" s="55"/>
      <c r="P56" s="54"/>
      <c r="Q56" s="13"/>
      <c r="R56" s="13"/>
      <c r="S56" s="13"/>
      <c r="T56" s="13"/>
      <c r="U56" s="13"/>
      <c r="V56" s="13"/>
      <c r="W56" s="13"/>
      <c r="X56" s="13"/>
      <c r="Y56" s="13"/>
      <c r="Z56" s="55"/>
      <c r="AA56" s="54"/>
      <c r="AB56" s="13"/>
      <c r="AC56" s="13"/>
      <c r="AD56" s="13"/>
      <c r="AE56" s="13"/>
      <c r="AF56" s="13"/>
      <c r="AG56" s="13"/>
      <c r="AH56" s="13"/>
      <c r="AI56" s="13"/>
      <c r="AJ56" s="13"/>
      <c r="AK56" s="55"/>
    </row>
    <row r="57" spans="1:37">
      <c r="A57" s="20" t="s">
        <v>33</v>
      </c>
      <c r="B57" s="13">
        <v>0</v>
      </c>
      <c r="C57" s="13">
        <v>0</v>
      </c>
      <c r="D57" s="13">
        <v>0</v>
      </c>
      <c r="E57" s="5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55">
        <v>0</v>
      </c>
      <c r="P57" s="54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55">
        <v>0</v>
      </c>
      <c r="AA57" s="54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55">
        <v>0</v>
      </c>
    </row>
    <row r="58" spans="1:37">
      <c r="A58" s="20" t="s">
        <v>34</v>
      </c>
      <c r="B58" s="13">
        <v>0</v>
      </c>
      <c r="C58" s="13">
        <v>0</v>
      </c>
      <c r="D58" s="13">
        <v>0</v>
      </c>
      <c r="E58" s="5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55">
        <v>0</v>
      </c>
      <c r="P58" s="54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55">
        <v>0</v>
      </c>
      <c r="AA58" s="54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55">
        <v>0</v>
      </c>
    </row>
    <row r="59" spans="1:37">
      <c r="A59" s="21" t="s">
        <v>79</v>
      </c>
      <c r="B59" s="22">
        <v>0</v>
      </c>
      <c r="C59" s="22">
        <v>0</v>
      </c>
      <c r="D59" s="22">
        <v>0</v>
      </c>
      <c r="E59" s="56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57">
        <v>0</v>
      </c>
      <c r="P59" s="56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57">
        <v>0</v>
      </c>
      <c r="AA59" s="56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57">
        <v>0</v>
      </c>
    </row>
    <row r="60" spans="1:37">
      <c r="A60" s="76" t="s">
        <v>52</v>
      </c>
      <c r="B60" s="77">
        <v>586.27346811641962</v>
      </c>
      <c r="C60" s="77">
        <v>303075.15249139303</v>
      </c>
      <c r="D60" s="77">
        <v>2176.2471136481495</v>
      </c>
      <c r="E60" s="59">
        <v>96.665816926962421</v>
      </c>
      <c r="F60" s="29">
        <v>6461.3990361762217</v>
      </c>
      <c r="G60" s="29">
        <v>3688.701134083854</v>
      </c>
      <c r="H60" s="29">
        <v>15003.249238989578</v>
      </c>
      <c r="I60" s="29">
        <v>11157.275911166507</v>
      </c>
      <c r="J60" s="29">
        <v>0</v>
      </c>
      <c r="K60" s="29">
        <v>0</v>
      </c>
      <c r="L60" s="29">
        <v>1191.0183058708749</v>
      </c>
      <c r="M60" s="29">
        <v>5366.7567826026443</v>
      </c>
      <c r="N60" s="29">
        <v>42868.400408889676</v>
      </c>
      <c r="O60" s="58">
        <v>358.82351243288451</v>
      </c>
      <c r="P60" s="59">
        <v>389.68566175457829</v>
      </c>
      <c r="Q60" s="29">
        <v>61693.174146029764</v>
      </c>
      <c r="R60" s="29">
        <v>12800.640243308851</v>
      </c>
      <c r="S60" s="29">
        <v>52780.315546316568</v>
      </c>
      <c r="T60" s="29">
        <v>37744.508460264798</v>
      </c>
      <c r="U60" s="29">
        <v>142.99347964599531</v>
      </c>
      <c r="V60" s="29">
        <v>0</v>
      </c>
      <c r="W60" s="29">
        <v>8376.1609605167378</v>
      </c>
      <c r="X60" s="29">
        <v>20300.516394539696</v>
      </c>
      <c r="Y60" s="29">
        <v>193838.30923062243</v>
      </c>
      <c r="Z60" s="58">
        <v>1446.5131764329944</v>
      </c>
      <c r="AA60" s="59">
        <v>99.92198943487891</v>
      </c>
      <c r="AB60" s="29">
        <v>15666.662222051411</v>
      </c>
      <c r="AC60" s="29">
        <v>3098.7782726484775</v>
      </c>
      <c r="AD60" s="29">
        <v>19183.498579315154</v>
      </c>
      <c r="AE60" s="29">
        <v>17171.781165045209</v>
      </c>
      <c r="AF60" s="29">
        <v>13.963960206371787</v>
      </c>
      <c r="AG60" s="29">
        <v>0</v>
      </c>
      <c r="AH60" s="29">
        <v>9302.9275265258002</v>
      </c>
      <c r="AI60" s="29">
        <v>1930.8311260885266</v>
      </c>
      <c r="AJ60" s="29">
        <v>66368.442851880944</v>
      </c>
      <c r="AK60" s="58">
        <v>370.91042478227064</v>
      </c>
    </row>
    <row r="61" spans="1:37">
      <c r="A61" s="75" t="s">
        <v>80</v>
      </c>
      <c r="B61" s="8"/>
      <c r="C61" s="8"/>
      <c r="D61" s="8"/>
      <c r="E61" s="52"/>
      <c r="F61" s="8"/>
      <c r="G61" s="8"/>
      <c r="H61" s="8"/>
      <c r="I61" s="8"/>
      <c r="J61" s="8"/>
      <c r="K61" s="8"/>
      <c r="L61" s="8"/>
      <c r="M61" s="8"/>
      <c r="N61" s="8"/>
      <c r="O61" s="53"/>
      <c r="P61" s="52"/>
      <c r="Q61" s="8"/>
      <c r="R61" s="8"/>
      <c r="S61" s="8"/>
      <c r="T61" s="8"/>
      <c r="U61" s="8"/>
      <c r="V61" s="8"/>
      <c r="W61" s="8"/>
      <c r="X61" s="8"/>
      <c r="Y61" s="8"/>
      <c r="Z61" s="53"/>
      <c r="AA61" s="52"/>
      <c r="AB61" s="8"/>
      <c r="AC61" s="8"/>
      <c r="AD61" s="8"/>
      <c r="AE61" s="8"/>
      <c r="AF61" s="8"/>
      <c r="AG61" s="8"/>
      <c r="AH61" s="8"/>
      <c r="AI61" s="8"/>
      <c r="AJ61" s="8"/>
      <c r="AK61" s="53"/>
    </row>
    <row r="62" spans="1:37">
      <c r="A62" s="16" t="s">
        <v>74</v>
      </c>
      <c r="B62" s="13"/>
      <c r="C62" s="13"/>
      <c r="D62" s="13"/>
      <c r="E62" s="54"/>
      <c r="F62" s="13"/>
      <c r="G62" s="13"/>
      <c r="H62" s="13"/>
      <c r="I62" s="13"/>
      <c r="J62" s="13"/>
      <c r="K62" s="13"/>
      <c r="L62" s="13"/>
      <c r="M62" s="13"/>
      <c r="N62" s="13"/>
      <c r="O62" s="55"/>
      <c r="P62" s="54"/>
      <c r="Q62" s="13"/>
      <c r="R62" s="13"/>
      <c r="S62" s="13"/>
      <c r="T62" s="13"/>
      <c r="U62" s="13"/>
      <c r="V62" s="13"/>
      <c r="W62" s="13"/>
      <c r="X62" s="13"/>
      <c r="Y62" s="13"/>
      <c r="Z62" s="55"/>
      <c r="AA62" s="54"/>
      <c r="AB62" s="13"/>
      <c r="AC62" s="13"/>
      <c r="AD62" s="13"/>
      <c r="AE62" s="13"/>
      <c r="AF62" s="13"/>
      <c r="AG62" s="13"/>
      <c r="AH62" s="13"/>
      <c r="AI62" s="13"/>
      <c r="AJ62" s="13"/>
      <c r="AK62" s="55"/>
    </row>
    <row r="63" spans="1:37">
      <c r="A63" s="20" t="s">
        <v>33</v>
      </c>
      <c r="B63" s="13">
        <v>7954.8438203414789</v>
      </c>
      <c r="C63" s="13">
        <v>3365040.0729778134</v>
      </c>
      <c r="D63" s="13">
        <v>41729.790829638194</v>
      </c>
      <c r="E63" s="54">
        <v>1990.5012439779523</v>
      </c>
      <c r="F63" s="13">
        <v>159126.49208361455</v>
      </c>
      <c r="G63" s="13">
        <v>83343.612804083867</v>
      </c>
      <c r="H63" s="13">
        <v>374959.03560504393</v>
      </c>
      <c r="I63" s="13">
        <v>189175.11095793307</v>
      </c>
      <c r="J63" s="13">
        <v>444.93238986699942</v>
      </c>
      <c r="K63" s="13">
        <v>26.052086223262943</v>
      </c>
      <c r="L63" s="13">
        <v>10213.512473210993</v>
      </c>
      <c r="M63" s="13">
        <v>79545.99147982501</v>
      </c>
      <c r="N63" s="13">
        <v>896834.73987980187</v>
      </c>
      <c r="O63" s="55">
        <v>10321.46577026711</v>
      </c>
      <c r="P63" s="54">
        <v>5501.6708465818983</v>
      </c>
      <c r="Q63" s="13">
        <v>430681.92937637726</v>
      </c>
      <c r="R63" s="13">
        <v>213382.33525278419</v>
      </c>
      <c r="S63" s="13">
        <v>933753.21013220539</v>
      </c>
      <c r="T63" s="13">
        <v>517014.40712694533</v>
      </c>
      <c r="U63" s="13">
        <v>2407.2205598955475</v>
      </c>
      <c r="V63" s="13">
        <v>0.15164335989912431</v>
      </c>
      <c r="W63" s="13">
        <v>21588.493521366407</v>
      </c>
      <c r="X63" s="13">
        <v>145421.79077531319</v>
      </c>
      <c r="Y63" s="13">
        <v>2264249.5383882471</v>
      </c>
      <c r="Z63" s="55">
        <v>29099.585973498397</v>
      </c>
      <c r="AA63" s="54">
        <v>462.67172978162893</v>
      </c>
      <c r="AB63" s="13">
        <v>59229.955240657866</v>
      </c>
      <c r="AC63" s="13">
        <v>20171.429964922834</v>
      </c>
      <c r="AD63" s="13">
        <v>100528.56480125539</v>
      </c>
      <c r="AE63" s="13">
        <v>13172.277530583262</v>
      </c>
      <c r="AF63" s="13">
        <v>132.16799203355214</v>
      </c>
      <c r="AG63" s="13">
        <v>0</v>
      </c>
      <c r="AH63" s="13">
        <v>3181.8658699627276</v>
      </c>
      <c r="AI63" s="13">
        <v>7539.5333103515131</v>
      </c>
      <c r="AJ63" s="13">
        <v>203955.79470976716</v>
      </c>
      <c r="AK63" s="55">
        <v>2308.7390858726876</v>
      </c>
    </row>
    <row r="64" spans="1:37">
      <c r="A64" s="20" t="s">
        <v>34</v>
      </c>
      <c r="B64" s="13">
        <v>2977.7725268371973</v>
      </c>
      <c r="C64" s="13">
        <v>2404459.4222015105</v>
      </c>
      <c r="D64" s="13">
        <v>14715.522329860891</v>
      </c>
      <c r="E64" s="54">
        <v>249.97036736893398</v>
      </c>
      <c r="F64" s="13">
        <v>9559.1043691974173</v>
      </c>
      <c r="G64" s="13">
        <v>5764.9343459638931</v>
      </c>
      <c r="H64" s="13">
        <v>65647.848612598173</v>
      </c>
      <c r="I64" s="13">
        <v>70218.707846995865</v>
      </c>
      <c r="J64" s="13">
        <v>0</v>
      </c>
      <c r="K64" s="13">
        <v>0</v>
      </c>
      <c r="L64" s="13">
        <v>28720.816737347082</v>
      </c>
      <c r="M64" s="13">
        <v>491.96580706707874</v>
      </c>
      <c r="N64" s="13">
        <v>180403.37771916951</v>
      </c>
      <c r="O64" s="55">
        <v>1272.3120727177829</v>
      </c>
      <c r="P64" s="54">
        <v>2062.3209308491373</v>
      </c>
      <c r="Q64" s="13">
        <v>127262.6551688747</v>
      </c>
      <c r="R64" s="13">
        <v>66462.048795152659</v>
      </c>
      <c r="S64" s="13">
        <v>618985.9959266017</v>
      </c>
      <c r="T64" s="13">
        <v>763124.75707820745</v>
      </c>
      <c r="U64" s="13">
        <v>574.18148075206636</v>
      </c>
      <c r="V64" s="13">
        <v>0</v>
      </c>
      <c r="W64" s="13">
        <v>97503.225456838292</v>
      </c>
      <c r="X64" s="13">
        <v>444.40285148834812</v>
      </c>
      <c r="Y64" s="13">
        <v>1674357.2667579153</v>
      </c>
      <c r="Z64" s="55">
        <v>10292.717569522514</v>
      </c>
      <c r="AA64" s="54">
        <v>665.48122861912577</v>
      </c>
      <c r="AB64" s="13">
        <v>101538.53922308741</v>
      </c>
      <c r="AC64" s="13">
        <v>10960.653699321014</v>
      </c>
      <c r="AD64" s="13">
        <v>197625.33974052215</v>
      </c>
      <c r="AE64" s="13">
        <v>194468.51678846104</v>
      </c>
      <c r="AF64" s="13">
        <v>2205.1329692582312</v>
      </c>
      <c r="AG64" s="13">
        <v>0</v>
      </c>
      <c r="AH64" s="13">
        <v>42742.202066992359</v>
      </c>
      <c r="AI64" s="13">
        <v>158.39323678255846</v>
      </c>
      <c r="AJ64" s="13">
        <v>549698.77772442473</v>
      </c>
      <c r="AK64" s="55">
        <v>3150.4926876205932</v>
      </c>
    </row>
    <row r="65" spans="1:37">
      <c r="A65" s="21" t="s">
        <v>75</v>
      </c>
      <c r="B65" s="22">
        <v>10932.616347178677</v>
      </c>
      <c r="C65" s="22">
        <v>5769499.4951793235</v>
      </c>
      <c r="D65" s="22">
        <v>56445.313159499085</v>
      </c>
      <c r="E65" s="56">
        <v>2240.4716113468862</v>
      </c>
      <c r="F65" s="22">
        <v>168685.59645281197</v>
      </c>
      <c r="G65" s="22">
        <v>89108.547150047758</v>
      </c>
      <c r="H65" s="22">
        <v>440606.88421764213</v>
      </c>
      <c r="I65" s="22">
        <v>259393.81880492892</v>
      </c>
      <c r="J65" s="22">
        <v>444.93238986699942</v>
      </c>
      <c r="K65" s="22">
        <v>26.052086223262943</v>
      </c>
      <c r="L65" s="22">
        <v>38934.329210558077</v>
      </c>
      <c r="M65" s="22">
        <v>80037.957286892095</v>
      </c>
      <c r="N65" s="22">
        <v>1077238.1175989714</v>
      </c>
      <c r="O65" s="57">
        <v>11593.777842984893</v>
      </c>
      <c r="P65" s="56">
        <v>7563.9917774310361</v>
      </c>
      <c r="Q65" s="22">
        <v>557944.58454525191</v>
      </c>
      <c r="R65" s="22">
        <v>279844.38404793688</v>
      </c>
      <c r="S65" s="22">
        <v>1552739.2060588072</v>
      </c>
      <c r="T65" s="22">
        <v>1280139.1642051528</v>
      </c>
      <c r="U65" s="22">
        <v>2981.4020406476138</v>
      </c>
      <c r="V65" s="22">
        <v>0.15164335989912431</v>
      </c>
      <c r="W65" s="22">
        <v>119091.71897820471</v>
      </c>
      <c r="X65" s="22">
        <v>145866.19362680154</v>
      </c>
      <c r="Y65" s="22">
        <v>3938606.805146161</v>
      </c>
      <c r="Z65" s="57">
        <v>39392.303543020913</v>
      </c>
      <c r="AA65" s="56">
        <v>1128.1529584007546</v>
      </c>
      <c r="AB65" s="22">
        <v>160768.49446374527</v>
      </c>
      <c r="AC65" s="22">
        <v>31132.083664243848</v>
      </c>
      <c r="AD65" s="22">
        <v>298153.90454177756</v>
      </c>
      <c r="AE65" s="22">
        <v>207640.7943190443</v>
      </c>
      <c r="AF65" s="22">
        <v>2337.3009612917836</v>
      </c>
      <c r="AG65" s="22">
        <v>0</v>
      </c>
      <c r="AH65" s="22">
        <v>45924.067936955085</v>
      </c>
      <c r="AI65" s="22">
        <v>7697.9265471340714</v>
      </c>
      <c r="AJ65" s="22">
        <v>753654.57243419217</v>
      </c>
      <c r="AK65" s="57">
        <v>5459.2317734932803</v>
      </c>
    </row>
    <row r="66" spans="1:37">
      <c r="A66" s="16" t="s">
        <v>76</v>
      </c>
      <c r="B66" s="13"/>
      <c r="C66" s="13"/>
      <c r="D66" s="13"/>
      <c r="E66" s="54"/>
      <c r="F66" s="13"/>
      <c r="G66" s="13"/>
      <c r="H66" s="13"/>
      <c r="I66" s="13"/>
      <c r="J66" s="13"/>
      <c r="K66" s="13"/>
      <c r="L66" s="13"/>
      <c r="M66" s="13"/>
      <c r="N66" s="13"/>
      <c r="O66" s="55"/>
      <c r="P66" s="54"/>
      <c r="Q66" s="13"/>
      <c r="R66" s="13"/>
      <c r="S66" s="13"/>
      <c r="T66" s="13"/>
      <c r="U66" s="13"/>
      <c r="V66" s="13"/>
      <c r="W66" s="13"/>
      <c r="X66" s="13"/>
      <c r="Y66" s="13"/>
      <c r="Z66" s="55"/>
      <c r="AA66" s="54"/>
      <c r="AB66" s="13"/>
      <c r="AC66" s="13"/>
      <c r="AD66" s="13"/>
      <c r="AE66" s="13"/>
      <c r="AF66" s="13"/>
      <c r="AG66" s="13"/>
      <c r="AH66" s="13"/>
      <c r="AI66" s="13"/>
      <c r="AJ66" s="13"/>
      <c r="AK66" s="55"/>
    </row>
    <row r="67" spans="1:37">
      <c r="A67" s="20" t="s">
        <v>33</v>
      </c>
      <c r="B67" s="13">
        <v>7845.1438335560988</v>
      </c>
      <c r="C67" s="13">
        <v>3007355.5610209717</v>
      </c>
      <c r="D67" s="13">
        <v>31436.110749170199</v>
      </c>
      <c r="E67" s="54">
        <v>1505.6753801117989</v>
      </c>
      <c r="F67" s="13">
        <v>127598.36740688205</v>
      </c>
      <c r="G67" s="13">
        <v>57604.856338765261</v>
      </c>
      <c r="H67" s="13">
        <v>233052.73169511888</v>
      </c>
      <c r="I67" s="13">
        <v>78037.483132918729</v>
      </c>
      <c r="J67" s="13">
        <v>352.42001561646941</v>
      </c>
      <c r="K67" s="13">
        <v>4585.6410316342317</v>
      </c>
      <c r="L67" s="13">
        <v>1248.4734607556129</v>
      </c>
      <c r="M67" s="13">
        <v>155452.80511207192</v>
      </c>
      <c r="N67" s="13">
        <v>657932.77819376311</v>
      </c>
      <c r="O67" s="55">
        <v>5964.2624676273281</v>
      </c>
      <c r="P67" s="54">
        <v>5262.3510880027106</v>
      </c>
      <c r="Q67" s="13">
        <v>490922.00788694323</v>
      </c>
      <c r="R67" s="13">
        <v>194404.2078213947</v>
      </c>
      <c r="S67" s="13">
        <v>817399.83295772574</v>
      </c>
      <c r="T67" s="13">
        <v>315838.82887823944</v>
      </c>
      <c r="U67" s="13">
        <v>5825.7489306469042</v>
      </c>
      <c r="V67" s="13">
        <v>22301.612717611439</v>
      </c>
      <c r="W67" s="13">
        <v>4940.8254424648576</v>
      </c>
      <c r="X67" s="13">
        <v>129362.92376714175</v>
      </c>
      <c r="Y67" s="13">
        <v>1980995.988402168</v>
      </c>
      <c r="Z67" s="55">
        <v>21471.000311846296</v>
      </c>
      <c r="AA67" s="54">
        <v>1077.1173654415895</v>
      </c>
      <c r="AB67" s="13">
        <v>142400.21201381527</v>
      </c>
      <c r="AC67" s="13">
        <v>57545.739438522804</v>
      </c>
      <c r="AD67" s="13">
        <v>124494.59504613731</v>
      </c>
      <c r="AE67" s="13">
        <v>19050.570352169205</v>
      </c>
      <c r="AF67" s="13">
        <v>2155.9996400797577</v>
      </c>
      <c r="AG67" s="13">
        <v>1196.6810283178088</v>
      </c>
      <c r="AH67" s="13">
        <v>1752.914844149587</v>
      </c>
      <c r="AI67" s="13">
        <v>19830.082061845649</v>
      </c>
      <c r="AJ67" s="13">
        <v>368426.7944250374</v>
      </c>
      <c r="AK67" s="55">
        <v>4000.8479696965719</v>
      </c>
    </row>
    <row r="68" spans="1:37">
      <c r="A68" s="20" t="s">
        <v>34</v>
      </c>
      <c r="B68" s="13">
        <v>4921.935036967674</v>
      </c>
      <c r="C68" s="13">
        <v>3533203.5129031623</v>
      </c>
      <c r="D68" s="13">
        <v>18611.685312091311</v>
      </c>
      <c r="E68" s="54">
        <v>472.47846140492629</v>
      </c>
      <c r="F68" s="13">
        <v>18007.401527204889</v>
      </c>
      <c r="G68" s="13">
        <v>24076.623357349286</v>
      </c>
      <c r="H68" s="13">
        <v>132714.32510243292</v>
      </c>
      <c r="I68" s="13">
        <v>148581.78431404923</v>
      </c>
      <c r="J68" s="13">
        <v>47.863624806520654</v>
      </c>
      <c r="K68" s="13">
        <v>4133.5278358039741</v>
      </c>
      <c r="L68" s="13">
        <v>10090.929966026157</v>
      </c>
      <c r="M68" s="13">
        <v>43.769270569274063</v>
      </c>
      <c r="N68" s="13">
        <v>337696.22499824228</v>
      </c>
      <c r="O68" s="55">
        <v>1911.1621876914876</v>
      </c>
      <c r="P68" s="54">
        <v>3000.8472572926889</v>
      </c>
      <c r="Q68" s="13">
        <v>136700.75096754337</v>
      </c>
      <c r="R68" s="13">
        <v>256796.67240436067</v>
      </c>
      <c r="S68" s="13">
        <v>983931.53662110528</v>
      </c>
      <c r="T68" s="13">
        <v>779836.74011635839</v>
      </c>
      <c r="U68" s="13">
        <v>365.44128561416869</v>
      </c>
      <c r="V68" s="13">
        <v>6812.1795980157231</v>
      </c>
      <c r="W68" s="13">
        <v>72825.510385273417</v>
      </c>
      <c r="X68" s="13">
        <v>790.12776662703743</v>
      </c>
      <c r="Y68" s="13">
        <v>2238058.9591448982</v>
      </c>
      <c r="Z68" s="55">
        <v>11539.995883241363</v>
      </c>
      <c r="AA68" s="54">
        <v>1448.6093182700592</v>
      </c>
      <c r="AB68" s="13">
        <v>152178.4096051809</v>
      </c>
      <c r="AC68" s="13">
        <v>233851.27960385787</v>
      </c>
      <c r="AD68" s="13">
        <v>371908.90600033937</v>
      </c>
      <c r="AE68" s="13">
        <v>158747.88489329052</v>
      </c>
      <c r="AF68" s="13">
        <v>131.34360928974547</v>
      </c>
      <c r="AG68" s="13">
        <v>383.04685188433166</v>
      </c>
      <c r="AH68" s="13">
        <v>40020.738096220928</v>
      </c>
      <c r="AI68" s="13">
        <v>226.72009995701015</v>
      </c>
      <c r="AJ68" s="13">
        <v>957448.32876002043</v>
      </c>
      <c r="AK68" s="55">
        <v>5160.5272411584601</v>
      </c>
    </row>
    <row r="69" spans="1:37">
      <c r="A69" s="21" t="s">
        <v>77</v>
      </c>
      <c r="B69" s="22">
        <v>12767.078870523772</v>
      </c>
      <c r="C69" s="22">
        <v>6540559.0739241336</v>
      </c>
      <c r="D69" s="22">
        <v>50047.796061261513</v>
      </c>
      <c r="E69" s="56">
        <v>1978.1538415167252</v>
      </c>
      <c r="F69" s="22">
        <v>145605.76893408695</v>
      </c>
      <c r="G69" s="22">
        <v>81681.479696114548</v>
      </c>
      <c r="H69" s="22">
        <v>365767.05679755181</v>
      </c>
      <c r="I69" s="22">
        <v>226619.26744696795</v>
      </c>
      <c r="J69" s="22">
        <v>400.28364042299006</v>
      </c>
      <c r="K69" s="22">
        <v>8719.1688674382058</v>
      </c>
      <c r="L69" s="22">
        <v>11339.40342678177</v>
      </c>
      <c r="M69" s="22">
        <v>155496.57438264118</v>
      </c>
      <c r="N69" s="22">
        <v>995629.00319200545</v>
      </c>
      <c r="O69" s="57">
        <v>7875.4246553188159</v>
      </c>
      <c r="P69" s="56">
        <v>8263.1983452953991</v>
      </c>
      <c r="Q69" s="22">
        <v>627622.75885448663</v>
      </c>
      <c r="R69" s="22">
        <v>451200.88022575539</v>
      </c>
      <c r="S69" s="22">
        <v>1801331.3695788309</v>
      </c>
      <c r="T69" s="22">
        <v>1095675.5689945978</v>
      </c>
      <c r="U69" s="22">
        <v>6191.1902162610731</v>
      </c>
      <c r="V69" s="22">
        <v>29113.792315627161</v>
      </c>
      <c r="W69" s="22">
        <v>77766.335827738279</v>
      </c>
      <c r="X69" s="22">
        <v>130153.05153376878</v>
      </c>
      <c r="Y69" s="22">
        <v>4219054.9475470688</v>
      </c>
      <c r="Z69" s="57">
        <v>33010.99619508766</v>
      </c>
      <c r="AA69" s="56">
        <v>2525.7266837116485</v>
      </c>
      <c r="AB69" s="22">
        <v>294578.62161899614</v>
      </c>
      <c r="AC69" s="22">
        <v>291397.01904238068</v>
      </c>
      <c r="AD69" s="22">
        <v>496403.50104647665</v>
      </c>
      <c r="AE69" s="22">
        <v>177798.45524545974</v>
      </c>
      <c r="AF69" s="22">
        <v>2287.3432493695032</v>
      </c>
      <c r="AG69" s="22">
        <v>1579.7278802021406</v>
      </c>
      <c r="AH69" s="22">
        <v>41773.652940370514</v>
      </c>
      <c r="AI69" s="22">
        <v>20056.802161802658</v>
      </c>
      <c r="AJ69" s="22">
        <v>1325875.1231850577</v>
      </c>
      <c r="AK69" s="57">
        <v>9161.3752108550325</v>
      </c>
    </row>
    <row r="70" spans="1:37">
      <c r="A70" s="16" t="s">
        <v>78</v>
      </c>
      <c r="B70" s="13"/>
      <c r="C70" s="13"/>
      <c r="D70" s="13"/>
      <c r="E70" s="54"/>
      <c r="F70" s="13"/>
      <c r="G70" s="13"/>
      <c r="H70" s="13"/>
      <c r="I70" s="13"/>
      <c r="J70" s="13"/>
      <c r="K70" s="13"/>
      <c r="L70" s="13"/>
      <c r="M70" s="13"/>
      <c r="N70" s="13"/>
      <c r="O70" s="55"/>
      <c r="P70" s="54"/>
      <c r="Q70" s="13"/>
      <c r="R70" s="13"/>
      <c r="S70" s="13"/>
      <c r="T70" s="13"/>
      <c r="U70" s="13"/>
      <c r="V70" s="13"/>
      <c r="W70" s="13"/>
      <c r="X70" s="13"/>
      <c r="Y70" s="13"/>
      <c r="Z70" s="55"/>
      <c r="AA70" s="54"/>
      <c r="AB70" s="13"/>
      <c r="AC70" s="13"/>
      <c r="AD70" s="13"/>
      <c r="AE70" s="13"/>
      <c r="AF70" s="13"/>
      <c r="AG70" s="13"/>
      <c r="AH70" s="13"/>
      <c r="AI70" s="13"/>
      <c r="AJ70" s="13"/>
      <c r="AK70" s="55"/>
    </row>
    <row r="71" spans="1:37">
      <c r="A71" s="20" t="s">
        <v>33</v>
      </c>
      <c r="B71" s="13">
        <v>7026.3010111028625</v>
      </c>
      <c r="C71" s="13">
        <v>1484021.7555484998</v>
      </c>
      <c r="D71" s="13">
        <v>19659.732935831307</v>
      </c>
      <c r="E71" s="54">
        <v>2060.9833053470647</v>
      </c>
      <c r="F71" s="13">
        <v>138409.11595660885</v>
      </c>
      <c r="G71" s="13">
        <v>20440.220959106508</v>
      </c>
      <c r="H71" s="13">
        <v>23234.506181065564</v>
      </c>
      <c r="I71" s="13">
        <v>142631.25884501231</v>
      </c>
      <c r="J71" s="13">
        <v>48679.068667567561</v>
      </c>
      <c r="K71" s="13">
        <v>46400.896654754208</v>
      </c>
      <c r="L71" s="13">
        <v>38.255017816970984</v>
      </c>
      <c r="M71" s="13">
        <v>12087.461060278461</v>
      </c>
      <c r="N71" s="13">
        <v>431920.7833422104</v>
      </c>
      <c r="O71" s="55">
        <v>5615.424621698935</v>
      </c>
      <c r="P71" s="54">
        <v>4715.7609218011885</v>
      </c>
      <c r="Q71" s="13">
        <v>454021.06732290803</v>
      </c>
      <c r="R71" s="13">
        <v>20713.031998980397</v>
      </c>
      <c r="S71" s="13">
        <v>36024.751308984669</v>
      </c>
      <c r="T71" s="13">
        <v>211971.54426299364</v>
      </c>
      <c r="U71" s="13">
        <v>179562.11893919998</v>
      </c>
      <c r="V71" s="13">
        <v>83139.967871569461</v>
      </c>
      <c r="W71" s="13">
        <v>612.32548987002826</v>
      </c>
      <c r="X71" s="13">
        <v>22626.914254518102</v>
      </c>
      <c r="Y71" s="13">
        <v>1008671.7214490243</v>
      </c>
      <c r="Z71" s="55">
        <v>13299.313132619467</v>
      </c>
      <c r="AA71" s="54">
        <v>249.55678395460941</v>
      </c>
      <c r="AB71" s="13">
        <v>25510.934965843524</v>
      </c>
      <c r="AC71" s="13">
        <v>1098.7098739144137</v>
      </c>
      <c r="AD71" s="13">
        <v>2034.4140623592118</v>
      </c>
      <c r="AE71" s="13">
        <v>5557.8937223406747</v>
      </c>
      <c r="AF71" s="13">
        <v>5844.7719941583337</v>
      </c>
      <c r="AG71" s="13">
        <v>1753.7804415912649</v>
      </c>
      <c r="AH71" s="13">
        <v>301.05299049852755</v>
      </c>
      <c r="AI71" s="13">
        <v>1327.6927065595444</v>
      </c>
      <c r="AJ71" s="13">
        <v>43429.250757265494</v>
      </c>
      <c r="AK71" s="55">
        <v>744.99518151290465</v>
      </c>
    </row>
    <row r="72" spans="1:37">
      <c r="A72" s="20" t="s">
        <v>34</v>
      </c>
      <c r="B72" s="13">
        <v>7880.0521378869989</v>
      </c>
      <c r="C72" s="13">
        <v>3405759.3417116036</v>
      </c>
      <c r="D72" s="13">
        <v>22264.081399708371</v>
      </c>
      <c r="E72" s="54">
        <v>1825.0211719371212</v>
      </c>
      <c r="F72" s="13">
        <v>201331.46190539395</v>
      </c>
      <c r="G72" s="13">
        <v>27257.498188114379</v>
      </c>
      <c r="H72" s="13">
        <v>98857.677145384368</v>
      </c>
      <c r="I72" s="13">
        <v>245959.56329672612</v>
      </c>
      <c r="J72" s="13">
        <v>28037.262940847933</v>
      </c>
      <c r="K72" s="13">
        <v>164843.84826705541</v>
      </c>
      <c r="L72" s="13">
        <v>407.06524004933158</v>
      </c>
      <c r="M72" s="13">
        <v>2239.0861813464103</v>
      </c>
      <c r="N72" s="13">
        <v>768933.46316491801</v>
      </c>
      <c r="O72" s="55">
        <v>5046.1769307337181</v>
      </c>
      <c r="P72" s="54">
        <v>5535.0496183740688</v>
      </c>
      <c r="Q72" s="13">
        <v>667658.92138940329</v>
      </c>
      <c r="R72" s="13">
        <v>82689.554800091282</v>
      </c>
      <c r="S72" s="13">
        <v>348265.1487600492</v>
      </c>
      <c r="T72" s="13">
        <v>773977.98660893762</v>
      </c>
      <c r="U72" s="13">
        <v>57688.52839008646</v>
      </c>
      <c r="V72" s="13">
        <v>456209.53539161041</v>
      </c>
      <c r="W72" s="13">
        <v>6277.8547338657809</v>
      </c>
      <c r="X72" s="13">
        <v>2852.1838208383306</v>
      </c>
      <c r="Y72" s="13">
        <v>2395619.7138948818</v>
      </c>
      <c r="Z72" s="55">
        <v>15755.187888455981</v>
      </c>
      <c r="AA72" s="54">
        <v>519.98134757580931</v>
      </c>
      <c r="AB72" s="13">
        <v>84418.247794002295</v>
      </c>
      <c r="AC72" s="13">
        <v>7013.2722829467257</v>
      </c>
      <c r="AD72" s="13">
        <v>46146.186103460088</v>
      </c>
      <c r="AE72" s="13">
        <v>66481.178922080086</v>
      </c>
      <c r="AF72" s="13">
        <v>10862.881695925078</v>
      </c>
      <c r="AG72" s="13">
        <v>25583.796150910501</v>
      </c>
      <c r="AH72" s="13">
        <v>651.36092517052566</v>
      </c>
      <c r="AI72" s="13">
        <v>49.240777305661233</v>
      </c>
      <c r="AJ72" s="13">
        <v>241206.16465180097</v>
      </c>
      <c r="AK72" s="55">
        <v>1462.7165805186696</v>
      </c>
    </row>
    <row r="73" spans="1:37">
      <c r="A73" s="21" t="s">
        <v>79</v>
      </c>
      <c r="B73" s="22">
        <v>14906.353148989861</v>
      </c>
      <c r="C73" s="22">
        <v>4889781.0972601045</v>
      </c>
      <c r="D73" s="22">
        <v>41923.814335539675</v>
      </c>
      <c r="E73" s="56">
        <v>3886.0044772841857</v>
      </c>
      <c r="F73" s="22">
        <v>339740.57786200277</v>
      </c>
      <c r="G73" s="22">
        <v>47697.719147220887</v>
      </c>
      <c r="H73" s="22">
        <v>122092.18332644993</v>
      </c>
      <c r="I73" s="22">
        <v>388590.82214173843</v>
      </c>
      <c r="J73" s="22">
        <v>76716.331608415494</v>
      </c>
      <c r="K73" s="22">
        <v>211244.74492180962</v>
      </c>
      <c r="L73" s="22">
        <v>445.32025786630254</v>
      </c>
      <c r="M73" s="22">
        <v>14326.547241624872</v>
      </c>
      <c r="N73" s="22">
        <v>1200854.2465071287</v>
      </c>
      <c r="O73" s="57">
        <v>10661.601552432654</v>
      </c>
      <c r="P73" s="56">
        <v>10250.810540175258</v>
      </c>
      <c r="Q73" s="22">
        <v>1121679.9887123113</v>
      </c>
      <c r="R73" s="22">
        <v>103402.58679907168</v>
      </c>
      <c r="S73" s="22">
        <v>384289.90006903384</v>
      </c>
      <c r="T73" s="22">
        <v>985949.53087193123</v>
      </c>
      <c r="U73" s="22">
        <v>237250.64732928644</v>
      </c>
      <c r="V73" s="22">
        <v>539349.50326317991</v>
      </c>
      <c r="W73" s="22">
        <v>6890.1802237358088</v>
      </c>
      <c r="X73" s="22">
        <v>25479.098075356433</v>
      </c>
      <c r="Y73" s="22">
        <v>3404291.4353439058</v>
      </c>
      <c r="Z73" s="57">
        <v>29054.501021075448</v>
      </c>
      <c r="AA73" s="56">
        <v>769.5381315304187</v>
      </c>
      <c r="AB73" s="22">
        <v>109929.18275984582</v>
      </c>
      <c r="AC73" s="22">
        <v>8111.9821568611396</v>
      </c>
      <c r="AD73" s="22">
        <v>48180.600165819298</v>
      </c>
      <c r="AE73" s="22">
        <v>72039.072644420754</v>
      </c>
      <c r="AF73" s="22">
        <v>16707.653690083411</v>
      </c>
      <c r="AG73" s="22">
        <v>27337.576592501766</v>
      </c>
      <c r="AH73" s="22">
        <v>952.41391566905327</v>
      </c>
      <c r="AI73" s="22">
        <v>1376.9334838652055</v>
      </c>
      <c r="AJ73" s="22">
        <v>284635.41540906654</v>
      </c>
      <c r="AK73" s="57">
        <v>2207.7117620315744</v>
      </c>
    </row>
    <row r="74" spans="1:37">
      <c r="A74" s="76" t="s">
        <v>81</v>
      </c>
      <c r="B74" s="77">
        <v>38606.04836669231</v>
      </c>
      <c r="C74" s="77">
        <v>17199839.666363567</v>
      </c>
      <c r="D74" s="77">
        <v>148416.92355630029</v>
      </c>
      <c r="E74" s="59">
        <v>8104.6299301477966</v>
      </c>
      <c r="F74" s="29">
        <v>654031.94324890175</v>
      </c>
      <c r="G74" s="29">
        <v>218487.7459933832</v>
      </c>
      <c r="H74" s="29">
        <v>928466.12434164388</v>
      </c>
      <c r="I74" s="29">
        <v>874603.9083936353</v>
      </c>
      <c r="J74" s="29">
        <v>77561.54763870548</v>
      </c>
      <c r="K74" s="29">
        <v>219989.96587547107</v>
      </c>
      <c r="L74" s="29">
        <v>50719.052895206158</v>
      </c>
      <c r="M74" s="29">
        <v>249861.07891115817</v>
      </c>
      <c r="N74" s="29">
        <v>3273721.3672981048</v>
      </c>
      <c r="O74" s="58">
        <v>30130.804050736362</v>
      </c>
      <c r="P74" s="59">
        <v>26078.000662901693</v>
      </c>
      <c r="Q74" s="29">
        <v>2307247.3321120497</v>
      </c>
      <c r="R74" s="29">
        <v>834447.85107276391</v>
      </c>
      <c r="S74" s="29">
        <v>3738360.4757066718</v>
      </c>
      <c r="T74" s="29">
        <v>3361764.2640716815</v>
      </c>
      <c r="U74" s="29">
        <v>246423.23958619512</v>
      </c>
      <c r="V74" s="29">
        <v>568463.44722216693</v>
      </c>
      <c r="W74" s="29">
        <v>203748.23502967879</v>
      </c>
      <c r="X74" s="29">
        <v>301498.34323592682</v>
      </c>
      <c r="Y74" s="29">
        <v>11561953.188037133</v>
      </c>
      <c r="Z74" s="58">
        <v>101457.80075918403</v>
      </c>
      <c r="AA74" s="59">
        <v>4423.4177736428219</v>
      </c>
      <c r="AB74" s="29">
        <v>565276.29884258728</v>
      </c>
      <c r="AC74" s="29">
        <v>330641.08486348571</v>
      </c>
      <c r="AD74" s="29">
        <v>842738.00575407362</v>
      </c>
      <c r="AE74" s="29">
        <v>457478.3222089248</v>
      </c>
      <c r="AF74" s="29">
        <v>21332.297900744699</v>
      </c>
      <c r="AG74" s="29">
        <v>28917.304472703905</v>
      </c>
      <c r="AH74" s="29">
        <v>88650.13479299465</v>
      </c>
      <c r="AI74" s="29">
        <v>29131.662192801934</v>
      </c>
      <c r="AJ74" s="29">
        <v>2364165.111028316</v>
      </c>
      <c r="AK74" s="58">
        <v>16828.318746379886</v>
      </c>
    </row>
    <row r="75" spans="1:37">
      <c r="A75" s="75" t="s">
        <v>94</v>
      </c>
      <c r="B75" s="8"/>
      <c r="C75" s="8"/>
      <c r="D75" s="8"/>
      <c r="E75" s="52"/>
      <c r="F75" s="8"/>
      <c r="G75" s="8"/>
      <c r="H75" s="8"/>
      <c r="I75" s="8"/>
      <c r="J75" s="8"/>
      <c r="K75" s="8"/>
      <c r="L75" s="8"/>
      <c r="M75" s="8"/>
      <c r="N75" s="8"/>
      <c r="O75" s="53"/>
      <c r="P75" s="52"/>
      <c r="Q75" s="8"/>
      <c r="R75" s="8"/>
      <c r="S75" s="8"/>
      <c r="T75" s="8"/>
      <c r="U75" s="8"/>
      <c r="V75" s="8"/>
      <c r="W75" s="8"/>
      <c r="X75" s="8"/>
      <c r="Y75" s="8"/>
      <c r="Z75" s="53"/>
      <c r="AA75" s="52"/>
      <c r="AB75" s="8"/>
      <c r="AC75" s="8"/>
      <c r="AD75" s="8"/>
      <c r="AE75" s="8"/>
      <c r="AF75" s="8"/>
      <c r="AG75" s="8"/>
      <c r="AH75" s="8"/>
      <c r="AI75" s="8"/>
      <c r="AJ75" s="8"/>
      <c r="AK75" s="53"/>
    </row>
    <row r="76" spans="1:37">
      <c r="A76" s="16" t="s">
        <v>74</v>
      </c>
      <c r="B76" s="13"/>
      <c r="C76" s="13"/>
      <c r="D76" s="13"/>
      <c r="E76" s="54"/>
      <c r="F76" s="13"/>
      <c r="G76" s="13"/>
      <c r="H76" s="13"/>
      <c r="I76" s="13"/>
      <c r="J76" s="13"/>
      <c r="K76" s="13"/>
      <c r="L76" s="13"/>
      <c r="M76" s="13"/>
      <c r="N76" s="13"/>
      <c r="O76" s="55"/>
      <c r="P76" s="54"/>
      <c r="Q76" s="13"/>
      <c r="R76" s="13"/>
      <c r="S76" s="13"/>
      <c r="T76" s="13"/>
      <c r="U76" s="13"/>
      <c r="V76" s="13"/>
      <c r="W76" s="13"/>
      <c r="X76" s="13"/>
      <c r="Y76" s="13"/>
      <c r="Z76" s="55"/>
      <c r="AA76" s="54"/>
      <c r="AB76" s="13"/>
      <c r="AC76" s="13"/>
      <c r="AD76" s="13"/>
      <c r="AE76" s="13"/>
      <c r="AF76" s="13"/>
      <c r="AG76" s="13"/>
      <c r="AH76" s="13"/>
      <c r="AI76" s="13"/>
      <c r="AJ76" s="13"/>
      <c r="AK76" s="55"/>
    </row>
    <row r="77" spans="1:37">
      <c r="A77" s="20" t="s">
        <v>33</v>
      </c>
      <c r="B77" s="13">
        <v>9191.1332911067839</v>
      </c>
      <c r="C77" s="13">
        <v>3821129.3407502295</v>
      </c>
      <c r="D77" s="13">
        <v>43471.030187791854</v>
      </c>
      <c r="E77" s="54">
        <v>1934.3171377341846</v>
      </c>
      <c r="F77" s="13">
        <v>294470.46436081227</v>
      </c>
      <c r="G77" s="13">
        <v>76334.367860086786</v>
      </c>
      <c r="H77" s="13">
        <v>308101.52354685136</v>
      </c>
      <c r="I77" s="13">
        <v>72899.985276990017</v>
      </c>
      <c r="J77" s="13">
        <v>5360.2756770272053</v>
      </c>
      <c r="K77" s="13">
        <v>727.72519330889054</v>
      </c>
      <c r="L77" s="13">
        <v>3227.1205665353614</v>
      </c>
      <c r="M77" s="13">
        <v>134921.03704850929</v>
      </c>
      <c r="N77" s="13">
        <v>896042.49953012122</v>
      </c>
      <c r="O77" s="55">
        <v>9258.1075573839862</v>
      </c>
      <c r="P77" s="54">
        <v>6203.4700870405522</v>
      </c>
      <c r="Q77" s="13">
        <v>939820.04156728741</v>
      </c>
      <c r="R77" s="13">
        <v>162433.26677655286</v>
      </c>
      <c r="S77" s="13">
        <v>826701.54656964366</v>
      </c>
      <c r="T77" s="13">
        <v>259000.25913418602</v>
      </c>
      <c r="U77" s="13">
        <v>34251.160902619689</v>
      </c>
      <c r="V77" s="13">
        <v>7250.3174780580939</v>
      </c>
      <c r="W77" s="13">
        <v>15601.62487833701</v>
      </c>
      <c r="X77" s="13">
        <v>264646.34585628862</v>
      </c>
      <c r="Y77" s="13">
        <v>2509704.5631629732</v>
      </c>
      <c r="Z77" s="55">
        <v>29363.705993397933</v>
      </c>
      <c r="AA77" s="54">
        <v>1053.3460663320468</v>
      </c>
      <c r="AB77" s="13">
        <v>195306.58518231928</v>
      </c>
      <c r="AC77" s="13">
        <v>19853.753026752562</v>
      </c>
      <c r="AD77" s="13">
        <v>137981.33857366256</v>
      </c>
      <c r="AE77" s="13">
        <v>29768.985297729818</v>
      </c>
      <c r="AF77" s="13">
        <v>12241.866369089235</v>
      </c>
      <c r="AG77" s="13">
        <v>40.204661116642775</v>
      </c>
      <c r="AH77" s="13">
        <v>926.74082892267995</v>
      </c>
      <c r="AI77" s="13">
        <v>19262.804117537176</v>
      </c>
      <c r="AJ77" s="13">
        <v>415382.27805712994</v>
      </c>
      <c r="AK77" s="55">
        <v>4849.2166370099349</v>
      </c>
    </row>
    <row r="78" spans="1:37">
      <c r="A78" s="20" t="s">
        <v>34</v>
      </c>
      <c r="B78" s="13">
        <v>4442.998746773339</v>
      </c>
      <c r="C78" s="13">
        <v>3202744.5841523753</v>
      </c>
      <c r="D78" s="13">
        <v>19851.55644983409</v>
      </c>
      <c r="E78" s="54">
        <v>604.75190281678124</v>
      </c>
      <c r="F78" s="13">
        <v>159096.47456130607</v>
      </c>
      <c r="G78" s="13">
        <v>39305.873698545132</v>
      </c>
      <c r="H78" s="13">
        <v>99971.404016864792</v>
      </c>
      <c r="I78" s="13">
        <v>71200.495394028054</v>
      </c>
      <c r="J78" s="13">
        <v>4681.2278941092245</v>
      </c>
      <c r="K78" s="13">
        <v>2120.1248474580239</v>
      </c>
      <c r="L78" s="13">
        <v>6512.0591607558099</v>
      </c>
      <c r="M78" s="13">
        <v>9045.2735422374044</v>
      </c>
      <c r="N78" s="13">
        <v>391932.93311530456</v>
      </c>
      <c r="O78" s="55">
        <v>2697.7455217687152</v>
      </c>
      <c r="P78" s="54">
        <v>2794.2496605422475</v>
      </c>
      <c r="Q78" s="13">
        <v>472926.62242250715</v>
      </c>
      <c r="R78" s="13">
        <v>134673.63865693694</v>
      </c>
      <c r="S78" s="13">
        <v>690162.64875895926</v>
      </c>
      <c r="T78" s="13">
        <v>604557.4706600256</v>
      </c>
      <c r="U78" s="13">
        <v>2926.7874465283826</v>
      </c>
      <c r="V78" s="13">
        <v>2782.9932075698762</v>
      </c>
      <c r="W78" s="13">
        <v>78160.529505788305</v>
      </c>
      <c r="X78" s="13">
        <v>14635.988481535398</v>
      </c>
      <c r="Y78" s="13">
        <v>2000826.6791398509</v>
      </c>
      <c r="Z78" s="55">
        <v>12679.355696509623</v>
      </c>
      <c r="AA78" s="54">
        <v>1043.9971834143098</v>
      </c>
      <c r="AB78" s="13">
        <v>165018.57514336184</v>
      </c>
      <c r="AC78" s="13">
        <v>73843.495451357288</v>
      </c>
      <c r="AD78" s="13">
        <v>302538.35708043055</v>
      </c>
      <c r="AE78" s="13">
        <v>236160.17777879612</v>
      </c>
      <c r="AF78" s="13">
        <v>487.40467157366447</v>
      </c>
      <c r="AG78" s="13">
        <v>457.22875951580244</v>
      </c>
      <c r="AH78" s="13">
        <v>29291.324447931183</v>
      </c>
      <c r="AI78" s="13">
        <v>2188.4085642508298</v>
      </c>
      <c r="AJ78" s="13">
        <v>809984.9718972171</v>
      </c>
      <c r="AK78" s="55">
        <v>4474.4552315557512</v>
      </c>
    </row>
    <row r="79" spans="1:37">
      <c r="A79" s="21" t="s">
        <v>75</v>
      </c>
      <c r="B79" s="22">
        <v>13634.132037880123</v>
      </c>
      <c r="C79" s="22">
        <v>7023873.9249026049</v>
      </c>
      <c r="D79" s="22">
        <v>63322.586637625944</v>
      </c>
      <c r="E79" s="56">
        <v>2539.0690405509658</v>
      </c>
      <c r="F79" s="22">
        <v>453566.93892211834</v>
      </c>
      <c r="G79" s="22">
        <v>115640.24155863191</v>
      </c>
      <c r="H79" s="22">
        <v>408072.92756371613</v>
      </c>
      <c r="I79" s="22">
        <v>144100.48067101807</v>
      </c>
      <c r="J79" s="22">
        <v>10041.503571136429</v>
      </c>
      <c r="K79" s="22">
        <v>2847.8500407669144</v>
      </c>
      <c r="L79" s="22">
        <v>9739.1797272911717</v>
      </c>
      <c r="M79" s="22">
        <v>143966.3105907467</v>
      </c>
      <c r="N79" s="22">
        <v>1287975.4326454259</v>
      </c>
      <c r="O79" s="57">
        <v>11955.853079152701</v>
      </c>
      <c r="P79" s="56">
        <v>8997.7197475827998</v>
      </c>
      <c r="Q79" s="22">
        <v>1412746.6639897944</v>
      </c>
      <c r="R79" s="22">
        <v>297106.90543348982</v>
      </c>
      <c r="S79" s="22">
        <v>1516864.195328603</v>
      </c>
      <c r="T79" s="22">
        <v>863557.72979421169</v>
      </c>
      <c r="U79" s="22">
        <v>37177.948349148071</v>
      </c>
      <c r="V79" s="22">
        <v>10033.31068562797</v>
      </c>
      <c r="W79" s="22">
        <v>93762.154384125315</v>
      </c>
      <c r="X79" s="22">
        <v>279282.33433782402</v>
      </c>
      <c r="Y79" s="22">
        <v>4510531.2423028266</v>
      </c>
      <c r="Z79" s="57">
        <v>42043.061689907554</v>
      </c>
      <c r="AA79" s="56">
        <v>2097.3432497463564</v>
      </c>
      <c r="AB79" s="22">
        <v>360325.16032568109</v>
      </c>
      <c r="AC79" s="22">
        <v>93697.248478109846</v>
      </c>
      <c r="AD79" s="22">
        <v>440519.69565409311</v>
      </c>
      <c r="AE79" s="22">
        <v>265929.16307652596</v>
      </c>
      <c r="AF79" s="22">
        <v>12729.271040662899</v>
      </c>
      <c r="AG79" s="22">
        <v>497.43342063244523</v>
      </c>
      <c r="AH79" s="22">
        <v>30218.065276853864</v>
      </c>
      <c r="AI79" s="22">
        <v>21451.212681788005</v>
      </c>
      <c r="AJ79" s="22">
        <v>1225367.2499543473</v>
      </c>
      <c r="AK79" s="57">
        <v>9323.6718685656851</v>
      </c>
    </row>
    <row r="80" spans="1:37">
      <c r="A80" s="16" t="s">
        <v>76</v>
      </c>
      <c r="B80" s="13"/>
      <c r="C80" s="13"/>
      <c r="D80" s="13"/>
      <c r="E80" s="54"/>
      <c r="F80" s="13"/>
      <c r="G80" s="13"/>
      <c r="H80" s="13"/>
      <c r="I80" s="13"/>
      <c r="J80" s="13"/>
      <c r="K80" s="13"/>
      <c r="L80" s="13"/>
      <c r="M80" s="13"/>
      <c r="N80" s="13"/>
      <c r="O80" s="55"/>
      <c r="P80" s="54"/>
      <c r="Q80" s="13"/>
      <c r="R80" s="13"/>
      <c r="S80" s="13"/>
      <c r="T80" s="13"/>
      <c r="U80" s="13"/>
      <c r="V80" s="13"/>
      <c r="W80" s="13"/>
      <c r="X80" s="13"/>
      <c r="Y80" s="13"/>
      <c r="Z80" s="55"/>
      <c r="AA80" s="54"/>
      <c r="AB80" s="13"/>
      <c r="AC80" s="13"/>
      <c r="AD80" s="13"/>
      <c r="AE80" s="13"/>
      <c r="AF80" s="13"/>
      <c r="AG80" s="13"/>
      <c r="AH80" s="13"/>
      <c r="AI80" s="13"/>
      <c r="AJ80" s="13"/>
      <c r="AK80" s="55"/>
    </row>
    <row r="81" spans="1:37">
      <c r="A81" s="20" t="s">
        <v>33</v>
      </c>
      <c r="B81" s="13">
        <v>4227.241852539004</v>
      </c>
      <c r="C81" s="13">
        <v>1419006.4959740003</v>
      </c>
      <c r="D81" s="13">
        <v>17230.210347429074</v>
      </c>
      <c r="E81" s="54">
        <v>646.92267026904847</v>
      </c>
      <c r="F81" s="13">
        <v>70866.910719373918</v>
      </c>
      <c r="G81" s="13">
        <v>9875.8289783649961</v>
      </c>
      <c r="H81" s="13">
        <v>52288.235261361369</v>
      </c>
      <c r="I81" s="13">
        <v>77664.256834711705</v>
      </c>
      <c r="J81" s="13">
        <v>1122.4980964589392</v>
      </c>
      <c r="K81" s="13">
        <v>2283.0781644617782</v>
      </c>
      <c r="L81" s="13">
        <v>10.090429330515322</v>
      </c>
      <c r="M81" s="13">
        <v>22300.610754566856</v>
      </c>
      <c r="N81" s="13">
        <v>236411.50923863004</v>
      </c>
      <c r="O81" s="55">
        <v>2672.6998409331241</v>
      </c>
      <c r="P81" s="54">
        <v>2915.8027391485452</v>
      </c>
      <c r="Q81" s="13">
        <v>489897.70931977418</v>
      </c>
      <c r="R81" s="13">
        <v>46166.457800094264</v>
      </c>
      <c r="S81" s="13">
        <v>235855.87439073567</v>
      </c>
      <c r="T81" s="13">
        <v>158561.99861461596</v>
      </c>
      <c r="U81" s="13">
        <v>3814.6441276446171</v>
      </c>
      <c r="V81" s="13">
        <v>5015.0105045959863</v>
      </c>
      <c r="W81" s="13">
        <v>112.62378901092411</v>
      </c>
      <c r="X81" s="13">
        <v>37623.415057853563</v>
      </c>
      <c r="Y81" s="13">
        <v>977047.7336043251</v>
      </c>
      <c r="Z81" s="55">
        <v>11951.526881277599</v>
      </c>
      <c r="AA81" s="54">
        <v>664.51644312141048</v>
      </c>
      <c r="AB81" s="13">
        <v>119160.39845903736</v>
      </c>
      <c r="AC81" s="13">
        <v>8129.9651669589066</v>
      </c>
      <c r="AD81" s="13">
        <v>52126.157799989414</v>
      </c>
      <c r="AE81" s="13">
        <v>23933.512863438147</v>
      </c>
      <c r="AF81" s="13">
        <v>70.650324363500431</v>
      </c>
      <c r="AG81" s="13">
        <v>161.02635512644943</v>
      </c>
      <c r="AH81" s="13">
        <v>28.685105746333182</v>
      </c>
      <c r="AI81" s="13">
        <v>1936.8570563830585</v>
      </c>
      <c r="AJ81" s="13">
        <v>205547.25313104314</v>
      </c>
      <c r="AK81" s="55">
        <v>2605.9836252183504</v>
      </c>
    </row>
    <row r="82" spans="1:37">
      <c r="A82" s="20" t="s">
        <v>34</v>
      </c>
      <c r="B82" s="13">
        <v>2741.7293049410946</v>
      </c>
      <c r="C82" s="13">
        <v>1800910.9405335223</v>
      </c>
      <c r="D82" s="13">
        <v>11158.022020463928</v>
      </c>
      <c r="E82" s="54">
        <v>422.5118252219836</v>
      </c>
      <c r="F82" s="13">
        <v>10581.945126991637</v>
      </c>
      <c r="G82" s="13">
        <v>14118.490425467508</v>
      </c>
      <c r="H82" s="13">
        <v>94622.662779263061</v>
      </c>
      <c r="I82" s="13">
        <v>164523.03227471199</v>
      </c>
      <c r="J82" s="13">
        <v>0</v>
      </c>
      <c r="K82" s="13">
        <v>25102.365380317464</v>
      </c>
      <c r="L82" s="13">
        <v>979.14768716169499</v>
      </c>
      <c r="M82" s="13">
        <v>787.05562914571726</v>
      </c>
      <c r="N82" s="13">
        <v>310714.69930305902</v>
      </c>
      <c r="O82" s="55">
        <v>1728.1188512181491</v>
      </c>
      <c r="P82" s="54">
        <v>1917.9338606738886</v>
      </c>
      <c r="Q82" s="13">
        <v>128215.17999962834</v>
      </c>
      <c r="R82" s="13">
        <v>59559.951288002303</v>
      </c>
      <c r="S82" s="13">
        <v>455645.57884631719</v>
      </c>
      <c r="T82" s="13">
        <v>569158.01207043591</v>
      </c>
      <c r="U82" s="13">
        <v>481.17325393579716</v>
      </c>
      <c r="V82" s="13">
        <v>31052.907917263761</v>
      </c>
      <c r="W82" s="13">
        <v>9201.8214120384382</v>
      </c>
      <c r="X82" s="13">
        <v>5.6181573633951967</v>
      </c>
      <c r="Y82" s="13">
        <v>1253320.2429449854</v>
      </c>
      <c r="Z82" s="55">
        <v>7816.1367590915988</v>
      </c>
      <c r="AA82" s="54">
        <v>401.28361904522251</v>
      </c>
      <c r="AB82" s="13">
        <v>46859.254839502253</v>
      </c>
      <c r="AC82" s="13">
        <v>12620.24599949627</v>
      </c>
      <c r="AD82" s="13">
        <v>91342.397668218633</v>
      </c>
      <c r="AE82" s="13">
        <v>84701.025577064211</v>
      </c>
      <c r="AF82" s="13">
        <v>381.45407379022208</v>
      </c>
      <c r="AG82" s="13">
        <v>614.43539352167022</v>
      </c>
      <c r="AH82" s="13">
        <v>357.18473388388969</v>
      </c>
      <c r="AI82" s="13">
        <v>0</v>
      </c>
      <c r="AJ82" s="13">
        <v>236875.99828547717</v>
      </c>
      <c r="AK82" s="55">
        <v>1613.7664101541798</v>
      </c>
    </row>
    <row r="83" spans="1:37">
      <c r="A83" s="21" t="s">
        <v>77</v>
      </c>
      <c r="B83" s="22">
        <v>6968.9711574800986</v>
      </c>
      <c r="C83" s="22">
        <v>3219917.4365075226</v>
      </c>
      <c r="D83" s="22">
        <v>28388.232367893004</v>
      </c>
      <c r="E83" s="56">
        <v>1069.4344954910321</v>
      </c>
      <c r="F83" s="22">
        <v>81448.85584636555</v>
      </c>
      <c r="G83" s="22">
        <v>23994.319403832502</v>
      </c>
      <c r="H83" s="22">
        <v>146910.89804062442</v>
      </c>
      <c r="I83" s="22">
        <v>242187.2891094237</v>
      </c>
      <c r="J83" s="22">
        <v>1122.4980964589392</v>
      </c>
      <c r="K83" s="22">
        <v>27385.443544779242</v>
      </c>
      <c r="L83" s="22">
        <v>989.23811649221034</v>
      </c>
      <c r="M83" s="22">
        <v>23087.666383712574</v>
      </c>
      <c r="N83" s="22">
        <v>547126.20854168921</v>
      </c>
      <c r="O83" s="57">
        <v>4400.8186921512734</v>
      </c>
      <c r="P83" s="56">
        <v>4833.7365998224341</v>
      </c>
      <c r="Q83" s="22">
        <v>618112.88931940251</v>
      </c>
      <c r="R83" s="22">
        <v>105726.40908809657</v>
      </c>
      <c r="S83" s="22">
        <v>691501.45323705289</v>
      </c>
      <c r="T83" s="22">
        <v>727720.01068505191</v>
      </c>
      <c r="U83" s="22">
        <v>4295.8173815804139</v>
      </c>
      <c r="V83" s="22">
        <v>36067.918421859751</v>
      </c>
      <c r="W83" s="22">
        <v>9314.4452010493624</v>
      </c>
      <c r="X83" s="22">
        <v>37629.033215216958</v>
      </c>
      <c r="Y83" s="22">
        <v>2230367.9765493111</v>
      </c>
      <c r="Z83" s="57">
        <v>19767.663640369199</v>
      </c>
      <c r="AA83" s="56">
        <v>1065.8000621666329</v>
      </c>
      <c r="AB83" s="22">
        <v>166019.6532985396</v>
      </c>
      <c r="AC83" s="22">
        <v>20750.211166455178</v>
      </c>
      <c r="AD83" s="22">
        <v>143468.55546820804</v>
      </c>
      <c r="AE83" s="22">
        <v>108634.53844050237</v>
      </c>
      <c r="AF83" s="22">
        <v>452.10439815372251</v>
      </c>
      <c r="AG83" s="22">
        <v>775.46174864811962</v>
      </c>
      <c r="AH83" s="22">
        <v>385.86983963022288</v>
      </c>
      <c r="AI83" s="22">
        <v>1936.8570563830585</v>
      </c>
      <c r="AJ83" s="22">
        <v>442423.2514165201</v>
      </c>
      <c r="AK83" s="57">
        <v>4219.75003537253</v>
      </c>
    </row>
    <row r="84" spans="1:37">
      <c r="A84" s="16" t="s">
        <v>78</v>
      </c>
      <c r="B84" s="13"/>
      <c r="C84" s="13"/>
      <c r="D84" s="13"/>
      <c r="E84" s="54"/>
      <c r="F84" s="13"/>
      <c r="G84" s="13"/>
      <c r="H84" s="13"/>
      <c r="I84" s="13"/>
      <c r="J84" s="13"/>
      <c r="K84" s="13"/>
      <c r="L84" s="13"/>
      <c r="M84" s="13"/>
      <c r="N84" s="13"/>
      <c r="O84" s="55"/>
      <c r="P84" s="54"/>
      <c r="Q84" s="13"/>
      <c r="R84" s="13"/>
      <c r="S84" s="13"/>
      <c r="T84" s="13"/>
      <c r="U84" s="13"/>
      <c r="V84" s="13"/>
      <c r="W84" s="13"/>
      <c r="X84" s="13"/>
      <c r="Y84" s="13"/>
      <c r="Z84" s="55"/>
      <c r="AA84" s="54"/>
      <c r="AB84" s="13"/>
      <c r="AC84" s="13"/>
      <c r="AD84" s="13"/>
      <c r="AE84" s="13"/>
      <c r="AF84" s="13"/>
      <c r="AG84" s="13"/>
      <c r="AH84" s="13"/>
      <c r="AI84" s="13"/>
      <c r="AJ84" s="13"/>
      <c r="AK84" s="55"/>
    </row>
    <row r="85" spans="1:37">
      <c r="A85" s="20" t="s">
        <v>33</v>
      </c>
      <c r="B85" s="13">
        <v>2137.3784290085041</v>
      </c>
      <c r="C85" s="13">
        <v>378494.16840511892</v>
      </c>
      <c r="D85" s="13">
        <v>7082.8868299047499</v>
      </c>
      <c r="E85" s="54">
        <v>526.93076761190753</v>
      </c>
      <c r="F85" s="13">
        <v>44988.699310025142</v>
      </c>
      <c r="G85" s="13">
        <v>3879.4329774387425</v>
      </c>
      <c r="H85" s="13">
        <v>17360.144716398445</v>
      </c>
      <c r="I85" s="13">
        <v>5946.0633693363534</v>
      </c>
      <c r="J85" s="13">
        <v>22539.739058243784</v>
      </c>
      <c r="K85" s="13">
        <v>116.49715309854983</v>
      </c>
      <c r="L85" s="13">
        <v>2.0229158010225463</v>
      </c>
      <c r="M85" s="13">
        <v>6946.9718854113999</v>
      </c>
      <c r="N85" s="13">
        <v>101779.57138575343</v>
      </c>
      <c r="O85" s="55">
        <v>1787.2548299659163</v>
      </c>
      <c r="P85" s="54">
        <v>1419.6066758655679</v>
      </c>
      <c r="Q85" s="13">
        <v>126291.91202664688</v>
      </c>
      <c r="R85" s="13">
        <v>5230.7660150594884</v>
      </c>
      <c r="S85" s="13">
        <v>25918.708606527543</v>
      </c>
      <c r="T85" s="13">
        <v>19391.930926189722</v>
      </c>
      <c r="U85" s="13">
        <v>68210.807867062744</v>
      </c>
      <c r="V85" s="13">
        <v>1055.5837636408471</v>
      </c>
      <c r="W85" s="13">
        <v>136.25917547036582</v>
      </c>
      <c r="X85" s="13">
        <v>3152.5069715318623</v>
      </c>
      <c r="Y85" s="13">
        <v>249388.47535212943</v>
      </c>
      <c r="Z85" s="55">
        <v>4659.7366351128312</v>
      </c>
      <c r="AA85" s="54">
        <v>190.84098553102899</v>
      </c>
      <c r="AB85" s="13">
        <v>14267.298768109511</v>
      </c>
      <c r="AC85" s="13">
        <v>595.70655662849276</v>
      </c>
      <c r="AD85" s="13">
        <v>4565.9599350464086</v>
      </c>
      <c r="AE85" s="13">
        <v>3326.1951182769858</v>
      </c>
      <c r="AF85" s="13">
        <v>3997.4754419649466</v>
      </c>
      <c r="AG85" s="13">
        <v>44.361068109238836</v>
      </c>
      <c r="AH85" s="13">
        <v>0</v>
      </c>
      <c r="AI85" s="13">
        <v>529.12477910042946</v>
      </c>
      <c r="AJ85" s="13">
        <v>27326.12166723601</v>
      </c>
      <c r="AK85" s="55">
        <v>635.89536482600192</v>
      </c>
    </row>
    <row r="86" spans="1:37">
      <c r="A86" s="20" t="s">
        <v>34</v>
      </c>
      <c r="B86" s="13">
        <v>3404.8354359317304</v>
      </c>
      <c r="C86" s="13">
        <v>2113899.8467439981</v>
      </c>
      <c r="D86" s="13">
        <v>10153.855703866177</v>
      </c>
      <c r="E86" s="54">
        <v>722.95818808957267</v>
      </c>
      <c r="F86" s="13">
        <v>46657.075129517449</v>
      </c>
      <c r="G86" s="13">
        <v>14650.457821069758</v>
      </c>
      <c r="H86" s="13">
        <v>185388.74994319322</v>
      </c>
      <c r="I86" s="13">
        <v>187705.32912520072</v>
      </c>
      <c r="J86" s="13">
        <v>3479.3773705090935</v>
      </c>
      <c r="K86" s="13">
        <v>40369.811627038871</v>
      </c>
      <c r="L86" s="13">
        <v>2259.6132381944276</v>
      </c>
      <c r="M86" s="13">
        <v>3247.7322026347642</v>
      </c>
      <c r="N86" s="13">
        <v>483758.14645735826</v>
      </c>
      <c r="O86" s="55">
        <v>2136.2037995584888</v>
      </c>
      <c r="P86" s="54">
        <v>2301.6484008331122</v>
      </c>
      <c r="Q86" s="13">
        <v>219600.90907755043</v>
      </c>
      <c r="R86" s="13">
        <v>45360.469259415288</v>
      </c>
      <c r="S86" s="13">
        <v>533648.61527416098</v>
      </c>
      <c r="T86" s="13">
        <v>514251.73737072723</v>
      </c>
      <c r="U86" s="13">
        <v>13143.568777505787</v>
      </c>
      <c r="V86" s="13">
        <v>65563.073552095346</v>
      </c>
      <c r="W86" s="13">
        <v>15810.331287531095</v>
      </c>
      <c r="X86" s="13">
        <v>461.25851956746436</v>
      </c>
      <c r="Y86" s="13">
        <v>1407839.9631185536</v>
      </c>
      <c r="Z86" s="55">
        <v>6960.9003714282708</v>
      </c>
      <c r="AA86" s="54">
        <v>380.22884700904581</v>
      </c>
      <c r="AB86" s="13">
        <v>39159.226740570084</v>
      </c>
      <c r="AC86" s="13">
        <v>9217.5298765808602</v>
      </c>
      <c r="AD86" s="13">
        <v>72501.180264167342</v>
      </c>
      <c r="AE86" s="13">
        <v>87473.397409758662</v>
      </c>
      <c r="AF86" s="13">
        <v>2946.922837403567</v>
      </c>
      <c r="AG86" s="13">
        <v>8003.2666117906074</v>
      </c>
      <c r="AH86" s="13">
        <v>2942.3316956561771</v>
      </c>
      <c r="AI86" s="13">
        <v>57.881732159442997</v>
      </c>
      <c r="AJ86" s="13">
        <v>222301.73716808672</v>
      </c>
      <c r="AK86" s="55">
        <v>1056.7515328794163</v>
      </c>
    </row>
    <row r="87" spans="1:37">
      <c r="A87" s="21" t="s">
        <v>79</v>
      </c>
      <c r="B87" s="22">
        <v>5542.213864940235</v>
      </c>
      <c r="C87" s="22">
        <v>2492394.0151491165</v>
      </c>
      <c r="D87" s="22">
        <v>17236.742533770928</v>
      </c>
      <c r="E87" s="56">
        <v>1249.8889557014802</v>
      </c>
      <c r="F87" s="22">
        <v>91645.774439542583</v>
      </c>
      <c r="G87" s="22">
        <v>18529.890798508502</v>
      </c>
      <c r="H87" s="22">
        <v>202748.89465959166</v>
      </c>
      <c r="I87" s="22">
        <v>193651.39249453708</v>
      </c>
      <c r="J87" s="22">
        <v>26019.116428752877</v>
      </c>
      <c r="K87" s="22">
        <v>40486.30878013742</v>
      </c>
      <c r="L87" s="22">
        <v>2261.6361539954501</v>
      </c>
      <c r="M87" s="22">
        <v>10194.704088046165</v>
      </c>
      <c r="N87" s="22">
        <v>585537.71784311172</v>
      </c>
      <c r="O87" s="57">
        <v>3923.4586295244053</v>
      </c>
      <c r="P87" s="56">
        <v>3721.2550766986801</v>
      </c>
      <c r="Q87" s="22">
        <v>345892.8211041973</v>
      </c>
      <c r="R87" s="22">
        <v>50591.235274474777</v>
      </c>
      <c r="S87" s="22">
        <v>559567.32388068852</v>
      </c>
      <c r="T87" s="22">
        <v>533643.66829691699</v>
      </c>
      <c r="U87" s="22">
        <v>81354.376644568532</v>
      </c>
      <c r="V87" s="22">
        <v>66618.6573157362</v>
      </c>
      <c r="W87" s="22">
        <v>15946.590463001461</v>
      </c>
      <c r="X87" s="22">
        <v>3613.7654910993265</v>
      </c>
      <c r="Y87" s="22">
        <v>1657228.438470684</v>
      </c>
      <c r="Z87" s="57">
        <v>11620.637006541103</v>
      </c>
      <c r="AA87" s="56">
        <v>571.0698325400748</v>
      </c>
      <c r="AB87" s="22">
        <v>53426.525508679595</v>
      </c>
      <c r="AC87" s="22">
        <v>9813.236433209353</v>
      </c>
      <c r="AD87" s="22">
        <v>77067.140199213754</v>
      </c>
      <c r="AE87" s="22">
        <v>90799.592528035646</v>
      </c>
      <c r="AF87" s="22">
        <v>6944.3982793685136</v>
      </c>
      <c r="AG87" s="22">
        <v>8047.627679899846</v>
      </c>
      <c r="AH87" s="22">
        <v>2942.3316956561771</v>
      </c>
      <c r="AI87" s="22">
        <v>587.00651125987247</v>
      </c>
      <c r="AJ87" s="22">
        <v>249627.85883532284</v>
      </c>
      <c r="AK87" s="57">
        <v>1692.6468977054183</v>
      </c>
    </row>
    <row r="88" spans="1:37">
      <c r="A88" s="76" t="s">
        <v>40</v>
      </c>
      <c r="B88" s="77">
        <v>26145.317060300455</v>
      </c>
      <c r="C88" s="77">
        <v>12736185.376559246</v>
      </c>
      <c r="D88" s="77">
        <v>108947.56153928988</v>
      </c>
      <c r="E88" s="59">
        <v>4858.3924917434788</v>
      </c>
      <c r="F88" s="29">
        <v>626661.56920802651</v>
      </c>
      <c r="G88" s="29">
        <v>158164.45176097291</v>
      </c>
      <c r="H88" s="29">
        <v>757732.72026393213</v>
      </c>
      <c r="I88" s="29">
        <v>579939.16227497882</v>
      </c>
      <c r="J88" s="29">
        <v>37183.118096348247</v>
      </c>
      <c r="K88" s="29">
        <v>70719.602365683575</v>
      </c>
      <c r="L88" s="29">
        <v>12990.053997778832</v>
      </c>
      <c r="M88" s="29">
        <v>177248.68106250541</v>
      </c>
      <c r="N88" s="29">
        <v>2420639.3590302276</v>
      </c>
      <c r="O88" s="58">
        <v>20280.130400828377</v>
      </c>
      <c r="P88" s="59">
        <v>17552.711424103916</v>
      </c>
      <c r="Q88" s="29">
        <v>2376752.3744133939</v>
      </c>
      <c r="R88" s="29">
        <v>453424.54979606118</v>
      </c>
      <c r="S88" s="29">
        <v>2767932.9724463448</v>
      </c>
      <c r="T88" s="29">
        <v>2124921.4087761804</v>
      </c>
      <c r="U88" s="29">
        <v>122828.14237529701</v>
      </c>
      <c r="V88" s="29">
        <v>112719.88642322391</v>
      </c>
      <c r="W88" s="29">
        <v>119023.19004817613</v>
      </c>
      <c r="X88" s="29">
        <v>320525.1330441403</v>
      </c>
      <c r="Y88" s="29">
        <v>8398127.6573228147</v>
      </c>
      <c r="Z88" s="58">
        <v>73431.362336817852</v>
      </c>
      <c r="AA88" s="59">
        <v>3734.2131444530646</v>
      </c>
      <c r="AB88" s="29">
        <v>579771.33913290023</v>
      </c>
      <c r="AC88" s="29">
        <v>124260.69607777437</v>
      </c>
      <c r="AD88" s="29">
        <v>661055.39132151485</v>
      </c>
      <c r="AE88" s="29">
        <v>465363.29404506396</v>
      </c>
      <c r="AF88" s="29">
        <v>20125.773718185133</v>
      </c>
      <c r="AG88" s="29">
        <v>9320.5228491804119</v>
      </c>
      <c r="AH88" s="29">
        <v>33546.26681214026</v>
      </c>
      <c r="AI88" s="29">
        <v>23975.076249430935</v>
      </c>
      <c r="AJ88" s="29">
        <v>1917418.3602061912</v>
      </c>
      <c r="AK88" s="58">
        <v>15236.068801643632</v>
      </c>
    </row>
  </sheetData>
  <mergeCells count="19">
    <mergeCell ref="A2:A4"/>
    <mergeCell ref="B2:B4"/>
    <mergeCell ref="C2:C4"/>
    <mergeCell ref="D2:D4"/>
    <mergeCell ref="E2:O2"/>
    <mergeCell ref="AB3:AI3"/>
    <mergeCell ref="AJ3:AJ4"/>
    <mergeCell ref="AK3:AK4"/>
    <mergeCell ref="AA2:AK2"/>
    <mergeCell ref="E3:E4"/>
    <mergeCell ref="F3:M3"/>
    <mergeCell ref="N3:N4"/>
    <mergeCell ref="O3:O4"/>
    <mergeCell ref="P3:P4"/>
    <mergeCell ref="Q3:X3"/>
    <mergeCell ref="Y3:Y4"/>
    <mergeCell ref="Z3:Z4"/>
    <mergeCell ref="AA3:AA4"/>
    <mergeCell ref="P2:Z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8"/>
  </sheetPr>
  <dimension ref="A2:AH74"/>
  <sheetViews>
    <sheetView zoomScale="80" zoomScaleNormal="80" workbookViewId="0"/>
  </sheetViews>
  <sheetFormatPr defaultRowHeight="15"/>
  <cols>
    <col min="1" max="1" width="44.140625" customWidth="1"/>
    <col min="2" max="2" width="14.7109375" customWidth="1"/>
    <col min="3" max="3" width="17.5703125" customWidth="1"/>
    <col min="4" max="4" width="12.85546875" customWidth="1"/>
    <col min="5" max="5" width="17.5703125" customWidth="1"/>
    <col min="6" max="6" width="13.7109375" customWidth="1"/>
    <col min="7" max="7" width="22.5703125" customWidth="1"/>
    <col min="8" max="8" width="14" customWidth="1"/>
    <col min="9" max="9" width="22.5703125" customWidth="1"/>
    <col min="10" max="10" width="12" customWidth="1"/>
    <col min="11" max="11" width="21.42578125" customWidth="1"/>
    <col min="12" max="12" width="13" customWidth="1"/>
    <col min="13" max="13" width="21.7109375" customWidth="1"/>
    <col min="14" max="14" width="11.7109375" customWidth="1"/>
    <col min="15" max="15" width="21.7109375" customWidth="1"/>
    <col min="16" max="16" width="16.28515625" customWidth="1"/>
    <col min="17" max="17" width="22" customWidth="1"/>
    <col min="18" max="18" width="8.140625" bestFit="1" customWidth="1"/>
    <col min="19" max="19" width="8.85546875" bestFit="1" customWidth="1"/>
    <col min="20" max="20" width="12.28515625" bestFit="1" customWidth="1"/>
    <col min="21" max="21" width="13.42578125" customWidth="1"/>
    <col min="22" max="22" width="12" customWidth="1"/>
    <col min="23" max="23" width="9.28515625" bestFit="1" customWidth="1"/>
    <col min="24" max="25" width="9.85546875" bestFit="1" customWidth="1"/>
    <col min="26" max="26" width="10" bestFit="1" customWidth="1"/>
    <col min="27" max="27" width="9.85546875" bestFit="1" customWidth="1"/>
    <col min="28" max="28" width="7.140625" bestFit="1" customWidth="1"/>
    <col min="29" max="29" width="8.140625" bestFit="1" customWidth="1"/>
    <col min="30" max="30" width="8.85546875" bestFit="1" customWidth="1"/>
    <col min="31" max="31" width="12.28515625" bestFit="1" customWidth="1"/>
    <col min="32" max="32" width="14.42578125" customWidth="1"/>
    <col min="33" max="33" width="12.7109375" customWidth="1"/>
  </cols>
  <sheetData>
    <row r="2" spans="1:34" ht="15" customHeight="1">
      <c r="A2" s="167" t="s">
        <v>93</v>
      </c>
      <c r="B2" s="170" t="s">
        <v>84</v>
      </c>
      <c r="C2" s="173" t="s">
        <v>86</v>
      </c>
      <c r="D2" s="170" t="s">
        <v>85</v>
      </c>
      <c r="E2" s="173" t="s">
        <v>87</v>
      </c>
      <c r="F2" s="157" t="s">
        <v>69</v>
      </c>
      <c r="G2" s="158"/>
      <c r="H2" s="158"/>
      <c r="I2" s="159"/>
      <c r="J2" s="160" t="s">
        <v>2</v>
      </c>
      <c r="K2" s="161"/>
      <c r="L2" s="161"/>
      <c r="M2" s="162"/>
      <c r="N2" s="163" t="s">
        <v>83</v>
      </c>
      <c r="O2" s="163"/>
      <c r="P2" s="163"/>
      <c r="Q2" s="164"/>
      <c r="AH2" s="67"/>
    </row>
    <row r="3" spans="1:34" ht="15" customHeight="1">
      <c r="A3" s="168"/>
      <c r="B3" s="171"/>
      <c r="C3" s="174"/>
      <c r="D3" s="171"/>
      <c r="E3" s="174"/>
      <c r="F3" s="122" t="s">
        <v>9</v>
      </c>
      <c r="G3" s="165" t="s">
        <v>88</v>
      </c>
      <c r="H3" s="122" t="s">
        <v>72</v>
      </c>
      <c r="I3" s="165" t="s">
        <v>89</v>
      </c>
      <c r="J3" s="122" t="s">
        <v>9</v>
      </c>
      <c r="K3" s="165" t="s">
        <v>90</v>
      </c>
      <c r="L3" s="142" t="s">
        <v>82</v>
      </c>
      <c r="M3" s="165" t="s">
        <v>91</v>
      </c>
      <c r="N3" s="122" t="s">
        <v>9</v>
      </c>
      <c r="O3" s="165" t="s">
        <v>90</v>
      </c>
      <c r="P3" s="122" t="s">
        <v>11</v>
      </c>
      <c r="Q3" s="165" t="s">
        <v>91</v>
      </c>
    </row>
    <row r="4" spans="1:34" ht="15.75" customHeight="1" thickBot="1">
      <c r="A4" s="169"/>
      <c r="B4" s="172"/>
      <c r="C4" s="175"/>
      <c r="D4" s="172"/>
      <c r="E4" s="175"/>
      <c r="F4" s="123" t="s">
        <v>17</v>
      </c>
      <c r="G4" s="166"/>
      <c r="H4" s="123" t="s">
        <v>26</v>
      </c>
      <c r="I4" s="166"/>
      <c r="J4" s="123" t="s">
        <v>27</v>
      </c>
      <c r="K4" s="166"/>
      <c r="L4" s="109" t="s">
        <v>28</v>
      </c>
      <c r="M4" s="166"/>
      <c r="N4" s="123" t="s">
        <v>29</v>
      </c>
      <c r="O4" s="166"/>
      <c r="P4" s="123" t="s">
        <v>30</v>
      </c>
      <c r="Q4" s="166"/>
    </row>
    <row r="5" spans="1:34" ht="15.75" thickTop="1">
      <c r="A5" s="75" t="s">
        <v>41</v>
      </c>
      <c r="B5" s="61"/>
      <c r="C5" s="62"/>
      <c r="D5" s="8"/>
      <c r="E5" s="8"/>
      <c r="F5" s="52"/>
      <c r="G5" s="8"/>
      <c r="H5" s="8"/>
      <c r="I5" s="8"/>
      <c r="J5" s="52"/>
      <c r="K5" s="8"/>
      <c r="L5" s="8"/>
      <c r="M5" s="8"/>
      <c r="N5" s="52"/>
      <c r="O5" s="8"/>
      <c r="P5" s="8"/>
      <c r="Q5" s="68"/>
    </row>
    <row r="6" spans="1:34">
      <c r="A6" s="16" t="s">
        <v>32</v>
      </c>
      <c r="B6" s="63"/>
      <c r="C6" s="64"/>
      <c r="D6" s="13"/>
      <c r="E6" s="13"/>
      <c r="F6" s="54"/>
      <c r="G6" s="13"/>
      <c r="H6" s="13"/>
      <c r="I6" s="13"/>
      <c r="J6" s="54"/>
      <c r="K6" s="13"/>
      <c r="L6" s="13"/>
      <c r="M6" s="13"/>
      <c r="N6" s="54"/>
      <c r="O6" s="13"/>
      <c r="P6" s="13"/>
      <c r="Q6" s="69"/>
    </row>
    <row r="7" spans="1:34">
      <c r="A7" s="20" t="s">
        <v>33</v>
      </c>
      <c r="B7" s="63">
        <v>6536.8611918305551</v>
      </c>
      <c r="C7" s="64">
        <f>B7-'Benchmark 2015'!D20</f>
        <v>-8227.8918268076377</v>
      </c>
      <c r="D7" s="13">
        <v>2591234.3026909097</v>
      </c>
      <c r="E7" s="13">
        <f>D7-'Benchmark 2015'!E20</f>
        <v>-3195280.0569710382</v>
      </c>
      <c r="F7" s="54">
        <v>2009.4735731359697</v>
      </c>
      <c r="G7" s="13">
        <f>F7-'Benchmark 2015'!G20</f>
        <v>-1499.4344612474483</v>
      </c>
      <c r="H7" s="13">
        <v>1082622.0413049127</v>
      </c>
      <c r="I7" s="13">
        <f>H7-'Benchmark 2015'!P20</f>
        <v>-366341.97561400943</v>
      </c>
      <c r="J7" s="54">
        <v>3481.8178442663102</v>
      </c>
      <c r="K7" s="13">
        <f>J7-'Benchmark 2015'!S20</f>
        <v>-5295.7048602836021</v>
      </c>
      <c r="L7" s="13">
        <v>1168908.8088181773</v>
      </c>
      <c r="M7" s="13">
        <f>L7-'Benchmark 2015'!AB20</f>
        <v>-2229127.9372333027</v>
      </c>
      <c r="N7" s="54">
        <v>1045.5697744282752</v>
      </c>
      <c r="O7" s="13">
        <f>N7-'Benchmark 2015'!AE20</f>
        <v>-1432.7525052765864</v>
      </c>
      <c r="P7" s="13">
        <v>339703.45256781828</v>
      </c>
      <c r="Q7" s="69">
        <f>P7-'Benchmark 2015'!AN20</f>
        <v>-599810.14412372769</v>
      </c>
    </row>
    <row r="8" spans="1:34">
      <c r="A8" s="20" t="s">
        <v>34</v>
      </c>
      <c r="B8" s="63">
        <v>1665.5222760401557</v>
      </c>
      <c r="C8" s="64">
        <f>B8-'Benchmark 2015'!D21</f>
        <v>-1569.1839292958753</v>
      </c>
      <c r="D8" s="13">
        <v>1023084.1179327249</v>
      </c>
      <c r="E8" s="13">
        <f>D8-'Benchmark 2015'!E21</f>
        <v>-999960.2824938515</v>
      </c>
      <c r="F8" s="54">
        <v>300.68272023518415</v>
      </c>
      <c r="G8" s="13">
        <f>F8-'Benchmark 2015'!G21</f>
        <v>-107.11799576304924</v>
      </c>
      <c r="H8" s="13">
        <v>192914.43334379332</v>
      </c>
      <c r="I8" s="13">
        <f>H8-'Benchmark 2015'!P21</f>
        <v>-58986.080176815682</v>
      </c>
      <c r="J8" s="54">
        <v>820.09712265087114</v>
      </c>
      <c r="K8" s="13">
        <f>J8-'Benchmark 2015'!S21</f>
        <v>-1035.7462087119297</v>
      </c>
      <c r="L8" s="13">
        <v>489606.156365601</v>
      </c>
      <c r="M8" s="13">
        <f>L8-'Benchmark 2015'!AB21</f>
        <v>-703250.53283247503</v>
      </c>
      <c r="N8" s="54">
        <v>544.74243315410024</v>
      </c>
      <c r="O8" s="13">
        <f>N8-'Benchmark 2015'!AE21</f>
        <v>-426.31972482089657</v>
      </c>
      <c r="P8" s="13">
        <v>340563.52822333126</v>
      </c>
      <c r="Q8" s="69">
        <f>P8-'Benchmark 2015'!AN21</f>
        <v>-237723.66948456032</v>
      </c>
    </row>
    <row r="9" spans="1:34">
      <c r="A9" s="21" t="s">
        <v>35</v>
      </c>
      <c r="B9" s="65">
        <v>8202.3834678707099</v>
      </c>
      <c r="C9" s="66">
        <f>B9-'Benchmark 2015'!D22</f>
        <v>-9797.0757561035134</v>
      </c>
      <c r="D9" s="22">
        <v>3614318.4206236345</v>
      </c>
      <c r="E9" s="22">
        <f>D9-'Benchmark 2015'!E22</f>
        <v>-4195240.3394648898</v>
      </c>
      <c r="F9" s="56">
        <v>2310.1562933711539</v>
      </c>
      <c r="G9" s="22">
        <f>F9-'Benchmark 2015'!G22</f>
        <v>-1606.5524570104976</v>
      </c>
      <c r="H9" s="22">
        <v>1275536.4746487057</v>
      </c>
      <c r="I9" s="22">
        <f>H9-'Benchmark 2015'!P22</f>
        <v>-425328.05579082528</v>
      </c>
      <c r="J9" s="56">
        <v>4301.9149669171811</v>
      </c>
      <c r="K9" s="22">
        <f>J9-'Benchmark 2015'!S22</f>
        <v>-6331.4510689955323</v>
      </c>
      <c r="L9" s="22">
        <v>1658514.9651837773</v>
      </c>
      <c r="M9" s="22">
        <f>L9-'Benchmark 2015'!AB22</f>
        <v>-2932378.4700657786</v>
      </c>
      <c r="N9" s="56">
        <v>1590.3122075823753</v>
      </c>
      <c r="O9" s="22">
        <f>N9-'Benchmark 2015'!AE22</f>
        <v>-1859.072230097483</v>
      </c>
      <c r="P9" s="22">
        <v>680266.98079114954</v>
      </c>
      <c r="Q9" s="70">
        <f>P9-'Benchmark 2015'!AN22</f>
        <v>-837533.81360828772</v>
      </c>
    </row>
    <row r="10" spans="1:34">
      <c r="A10" s="16" t="s">
        <v>36</v>
      </c>
      <c r="B10" s="63"/>
      <c r="C10" s="64">
        <f>B10-'Benchmark 2015'!D23</f>
        <v>0</v>
      </c>
      <c r="D10" s="13"/>
      <c r="E10" s="13">
        <f>D10-'Benchmark 2015'!E23</f>
        <v>0</v>
      </c>
      <c r="F10" s="54"/>
      <c r="G10" s="13">
        <f>F10-'Benchmark 2015'!G23</f>
        <v>0</v>
      </c>
      <c r="H10" s="13"/>
      <c r="I10" s="13">
        <f>H10-'Benchmark 2015'!P23</f>
        <v>0</v>
      </c>
      <c r="J10" s="54"/>
      <c r="K10" s="13">
        <f>J10-'Benchmark 2015'!S23</f>
        <v>0</v>
      </c>
      <c r="L10" s="13"/>
      <c r="M10" s="13">
        <f>L10-'Benchmark 2015'!AB23</f>
        <v>0</v>
      </c>
      <c r="N10" s="54"/>
      <c r="O10" s="13">
        <f>N10-'Benchmark 2015'!AE23</f>
        <v>0</v>
      </c>
      <c r="P10" s="13"/>
      <c r="Q10" s="69">
        <f>P10-'Benchmark 2015'!AN23</f>
        <v>0</v>
      </c>
    </row>
    <row r="11" spans="1:34">
      <c r="A11" s="20" t="s">
        <v>33</v>
      </c>
      <c r="B11" s="63">
        <v>8733.9418007980366</v>
      </c>
      <c r="C11" s="64">
        <f>B11-'Benchmark 2015'!D24</f>
        <v>541.28301014729186</v>
      </c>
      <c r="D11" s="13">
        <v>2470633.4275817415</v>
      </c>
      <c r="E11" s="13">
        <f>D11-'Benchmark 2015'!E24</f>
        <v>-100730.10679171793</v>
      </c>
      <c r="F11" s="54">
        <v>1408.3644078128491</v>
      </c>
      <c r="G11" s="13">
        <f>F11-'Benchmark 2015'!G24</f>
        <v>58.135498320474198</v>
      </c>
      <c r="H11" s="13">
        <v>342219.71642702492</v>
      </c>
      <c r="I11" s="13">
        <f>H11-'Benchmark 2015'!P24</f>
        <v>-60490.940622249851</v>
      </c>
      <c r="J11" s="54">
        <v>5842.7010696215539</v>
      </c>
      <c r="K11" s="13">
        <f>J11-'Benchmark 2015'!S24</f>
        <v>246.82138534268142</v>
      </c>
      <c r="L11" s="13">
        <v>1666711.6688939659</v>
      </c>
      <c r="M11" s="13">
        <f>L11-'Benchmark 2015'!AB24</f>
        <v>-87270.757986275945</v>
      </c>
      <c r="N11" s="54">
        <v>1482.8763233636332</v>
      </c>
      <c r="O11" s="13">
        <f>N11-'Benchmark 2015'!AE24</f>
        <v>236.32612648413624</v>
      </c>
      <c r="P11" s="13">
        <v>461702.04226075119</v>
      </c>
      <c r="Q11" s="69">
        <f>P11-'Benchmark 2015'!AN24</f>
        <v>47031.591816808388</v>
      </c>
    </row>
    <row r="12" spans="1:34">
      <c r="A12" s="20" t="s">
        <v>34</v>
      </c>
      <c r="B12" s="63">
        <v>3890.8210072845741</v>
      </c>
      <c r="C12" s="64">
        <f>B12-'Benchmark 2015'!D25</f>
        <v>-462.64739549439855</v>
      </c>
      <c r="D12" s="13">
        <v>2494359.7795625301</v>
      </c>
      <c r="E12" s="13">
        <f>D12-'Benchmark 2015'!E25</f>
        <v>-475136.22760713939</v>
      </c>
      <c r="F12" s="54">
        <v>293.73982021143206</v>
      </c>
      <c r="G12" s="13">
        <f>F12-'Benchmark 2015'!G25</f>
        <v>-15.925926346825406</v>
      </c>
      <c r="H12" s="13">
        <v>180388.32518863314</v>
      </c>
      <c r="I12" s="13">
        <f>H12-'Benchmark 2015'!P25</f>
        <v>-34061.188290589344</v>
      </c>
      <c r="J12" s="54">
        <v>2245.8927473453027</v>
      </c>
      <c r="K12" s="13">
        <f>J12-'Benchmark 2015'!S25</f>
        <v>-501.77262089838177</v>
      </c>
      <c r="L12" s="13">
        <v>1466927.9300197321</v>
      </c>
      <c r="M12" s="13">
        <f>L12-'Benchmark 2015'!AB25</f>
        <v>-404791.30098121637</v>
      </c>
      <c r="N12" s="54">
        <v>1351.1884397278391</v>
      </c>
      <c r="O12" s="13">
        <f>N12-'Benchmark 2015'!AE25</f>
        <v>55.051151750808231</v>
      </c>
      <c r="P12" s="13">
        <v>847043.52435416623</v>
      </c>
      <c r="Q12" s="69">
        <f>P12-'Benchmark 2015'!AN25</f>
        <v>-36283.738335332135</v>
      </c>
    </row>
    <row r="13" spans="1:34">
      <c r="A13" s="21" t="s">
        <v>37</v>
      </c>
      <c r="B13" s="65">
        <v>12624.762808082611</v>
      </c>
      <c r="C13" s="66">
        <f>B13-'Benchmark 2015'!D26</f>
        <v>78.6356146528924</v>
      </c>
      <c r="D13" s="22">
        <v>4964993.2071442716</v>
      </c>
      <c r="E13" s="22">
        <f>D13-'Benchmark 2015'!E26</f>
        <v>-575866.33439885732</v>
      </c>
      <c r="F13" s="56">
        <v>1702.1042280242812</v>
      </c>
      <c r="G13" s="22">
        <f>F13-'Benchmark 2015'!G26</f>
        <v>42.209571973648735</v>
      </c>
      <c r="H13" s="22">
        <v>522608.04161565832</v>
      </c>
      <c r="I13" s="22">
        <f>H13-'Benchmark 2015'!P26</f>
        <v>-94552.128912838874</v>
      </c>
      <c r="J13" s="56">
        <v>8088.593816966857</v>
      </c>
      <c r="K13" s="22">
        <f>J13-'Benchmark 2015'!S26</f>
        <v>-254.9512355556999</v>
      </c>
      <c r="L13" s="22">
        <v>3133639.5989136966</v>
      </c>
      <c r="M13" s="22">
        <f>L13-'Benchmark 2015'!AB26</f>
        <v>-492062.05896749394</v>
      </c>
      <c r="N13" s="56">
        <v>2834.0647630914723</v>
      </c>
      <c r="O13" s="22">
        <f>N13-'Benchmark 2015'!AE26</f>
        <v>291.3772782349447</v>
      </c>
      <c r="P13" s="22">
        <v>1308745.566614917</v>
      </c>
      <c r="Q13" s="70">
        <f>P13-'Benchmark 2015'!AN26</f>
        <v>10747.853481475962</v>
      </c>
    </row>
    <row r="14" spans="1:34">
      <c r="A14" s="16" t="s">
        <v>38</v>
      </c>
      <c r="B14" s="63"/>
      <c r="C14" s="64">
        <f>B14-'Benchmark 2015'!D27</f>
        <v>0</v>
      </c>
      <c r="D14" s="13"/>
      <c r="E14" s="13">
        <f>D14-'Benchmark 2015'!E27</f>
        <v>0</v>
      </c>
      <c r="F14" s="54"/>
      <c r="G14" s="13">
        <f>F14-'Benchmark 2015'!G27</f>
        <v>0</v>
      </c>
      <c r="H14" s="13"/>
      <c r="I14" s="13">
        <f>H14-'Benchmark 2015'!P27</f>
        <v>0</v>
      </c>
      <c r="J14" s="54"/>
      <c r="K14" s="13">
        <f>J14-'Benchmark 2015'!S27</f>
        <v>0</v>
      </c>
      <c r="L14" s="13"/>
      <c r="M14" s="13">
        <f>L14-'Benchmark 2015'!AB27</f>
        <v>0</v>
      </c>
      <c r="N14" s="54"/>
      <c r="O14" s="13">
        <f>N14-'Benchmark 2015'!AE27</f>
        <v>0</v>
      </c>
      <c r="P14" s="13"/>
      <c r="Q14" s="69">
        <f>P14-'Benchmark 2015'!AN27</f>
        <v>0</v>
      </c>
    </row>
    <row r="15" spans="1:34">
      <c r="A15" s="20" t="s">
        <v>33</v>
      </c>
      <c r="B15" s="63">
        <v>1864.8389055983105</v>
      </c>
      <c r="C15" s="64">
        <f>B15-'Benchmark 2015'!D28</f>
        <v>3.9950873269208387</v>
      </c>
      <c r="D15" s="13">
        <v>697211.69636199577</v>
      </c>
      <c r="E15" s="13">
        <f>D15-'Benchmark 2015'!E28</f>
        <v>1925.3366419789381</v>
      </c>
      <c r="F15" s="54">
        <v>661.12932157552893</v>
      </c>
      <c r="G15" s="13">
        <f>F15-'Benchmark 2015'!G28</f>
        <v>-2.126327525115812E-2</v>
      </c>
      <c r="H15" s="13">
        <v>331469.96715021034</v>
      </c>
      <c r="I15" s="13">
        <f>H15-'Benchmark 2015'!P28</f>
        <v>12.516066135198344</v>
      </c>
      <c r="J15" s="54">
        <v>1099.2440669700295</v>
      </c>
      <c r="K15" s="13">
        <f>J15-'Benchmark 2015'!S28</f>
        <v>4.004243258300221</v>
      </c>
      <c r="L15" s="13">
        <v>342264.41728090047</v>
      </c>
      <c r="M15" s="13">
        <f>L15-'Benchmark 2015'!AB28</f>
        <v>1909.4336965458933</v>
      </c>
      <c r="N15" s="54">
        <v>104.46551705275196</v>
      </c>
      <c r="O15" s="13">
        <f>N15-'Benchmark 2015'!AE28</f>
        <v>1.21073438717616E-2</v>
      </c>
      <c r="P15" s="13">
        <v>23477.311930884636</v>
      </c>
      <c r="Q15" s="69">
        <f>P15-'Benchmark 2015'!AN28</f>
        <v>3.3868792974208191</v>
      </c>
    </row>
    <row r="16" spans="1:34">
      <c r="A16" s="20" t="s">
        <v>34</v>
      </c>
      <c r="B16" s="63">
        <v>2082.2526176277379</v>
      </c>
      <c r="C16" s="64">
        <f>B16-'Benchmark 2015'!D29</f>
        <v>-209.27454949922503</v>
      </c>
      <c r="D16" s="13">
        <v>1087872.2451933115</v>
      </c>
      <c r="E16" s="13">
        <f>D16-'Benchmark 2015'!E29</f>
        <v>-117306.25793476077</v>
      </c>
      <c r="F16" s="54">
        <v>357.89780327694547</v>
      </c>
      <c r="G16" s="13">
        <f>F16-'Benchmark 2015'!G29</f>
        <v>-77.24890221444798</v>
      </c>
      <c r="H16" s="13">
        <v>208095.27508139328</v>
      </c>
      <c r="I16" s="13">
        <f>H16-'Benchmark 2015'!P29</f>
        <v>-45001.513560151332</v>
      </c>
      <c r="J16" s="54">
        <v>1599.9732166792244</v>
      </c>
      <c r="K16" s="13">
        <f>J16-'Benchmark 2015'!S29</f>
        <v>-130.65341156475711</v>
      </c>
      <c r="L16" s="13">
        <v>823732.90004569083</v>
      </c>
      <c r="M16" s="13">
        <f>L16-'Benchmark 2015'!AB29</f>
        <v>-71506.758011227706</v>
      </c>
      <c r="N16" s="54">
        <v>124.3815976715679</v>
      </c>
      <c r="O16" s="13">
        <f>N16-'Benchmark 2015'!AE29</f>
        <v>-1.3722357200202993</v>
      </c>
      <c r="P16" s="13">
        <v>56044.070066226719</v>
      </c>
      <c r="Q16" s="69">
        <f>P16-'Benchmark 2015'!AN29</f>
        <v>-797.98636338258802</v>
      </c>
    </row>
    <row r="17" spans="1:17">
      <c r="A17" s="21" t="s">
        <v>39</v>
      </c>
      <c r="B17" s="65">
        <v>3947.0915232260486</v>
      </c>
      <c r="C17" s="66">
        <f>B17-'Benchmark 2015'!D30</f>
        <v>-205.27946217230419</v>
      </c>
      <c r="D17" s="22">
        <v>1785083.941555307</v>
      </c>
      <c r="E17" s="22">
        <f>D17-'Benchmark 2015'!E30</f>
        <v>-115380.92129278276</v>
      </c>
      <c r="F17" s="56">
        <v>1019.0271248524743</v>
      </c>
      <c r="G17" s="22">
        <f>F17-'Benchmark 2015'!G30</f>
        <v>-77.270165489699139</v>
      </c>
      <c r="H17" s="22">
        <v>539565.2422316036</v>
      </c>
      <c r="I17" s="22">
        <f>H17-'Benchmark 2015'!P30</f>
        <v>-44988.997494016308</v>
      </c>
      <c r="J17" s="56">
        <v>2699.2172836492537</v>
      </c>
      <c r="K17" s="22">
        <f>J17-'Benchmark 2015'!S30</f>
        <v>-126.64916830645689</v>
      </c>
      <c r="L17" s="22">
        <v>1165997.3173265914</v>
      </c>
      <c r="M17" s="22">
        <f>L17-'Benchmark 2015'!AB30</f>
        <v>-69597.324314682046</v>
      </c>
      <c r="N17" s="56">
        <v>228.84711472431985</v>
      </c>
      <c r="O17" s="22">
        <f>N17-'Benchmark 2015'!AE30</f>
        <v>-1.3601283761485661</v>
      </c>
      <c r="P17" s="22">
        <v>79521.38199711137</v>
      </c>
      <c r="Q17" s="70">
        <f>P17-'Benchmark 2015'!AN30</f>
        <v>-794.59948408514902</v>
      </c>
    </row>
    <row r="18" spans="1:17">
      <c r="A18" s="76" t="s">
        <v>42</v>
      </c>
      <c r="B18" s="79">
        <v>24774.237799179373</v>
      </c>
      <c r="C18" s="80">
        <f>B18-'Benchmark 2015'!D31</f>
        <v>-9923.7196036229252</v>
      </c>
      <c r="D18" s="77">
        <v>10364395.569323212</v>
      </c>
      <c r="E18" s="77">
        <f>D18-'Benchmark 2015'!E31</f>
        <v>-4886487.5951565299</v>
      </c>
      <c r="F18" s="59">
        <v>5031.2876462479089</v>
      </c>
      <c r="G18" s="29">
        <f>F18-'Benchmark 2015'!G31</f>
        <v>-1641.6130505265492</v>
      </c>
      <c r="H18" s="29">
        <v>2337709.7584959664</v>
      </c>
      <c r="I18" s="29">
        <f>H18-'Benchmark 2015'!P31</f>
        <v>-564869.18219768163</v>
      </c>
      <c r="J18" s="59">
        <v>15089.726067533291</v>
      </c>
      <c r="K18" s="29">
        <f>J18-'Benchmark 2015'!S31</f>
        <v>-6713.0514728576927</v>
      </c>
      <c r="L18" s="29">
        <v>5958151.8814240713</v>
      </c>
      <c r="M18" s="29">
        <f>L18-'Benchmark 2015'!AB31</f>
        <v>-3494037.8533479478</v>
      </c>
      <c r="N18" s="59">
        <v>4653.2240853981675</v>
      </c>
      <c r="O18" s="29">
        <f>N18-'Benchmark 2015'!AE31</f>
        <v>-1569.0550802386861</v>
      </c>
      <c r="P18" s="29">
        <v>2068533.9294031796</v>
      </c>
      <c r="Q18" s="71">
        <f>P18-'Benchmark 2015'!AN31</f>
        <v>-827580.55961089511</v>
      </c>
    </row>
    <row r="19" spans="1:17">
      <c r="A19" s="75" t="s">
        <v>47</v>
      </c>
      <c r="B19" s="61"/>
      <c r="C19" s="62"/>
      <c r="D19" s="8"/>
      <c r="E19" s="8"/>
      <c r="F19" s="52"/>
      <c r="G19" s="8"/>
      <c r="H19" s="8"/>
      <c r="I19" s="8"/>
      <c r="J19" s="52"/>
      <c r="K19" s="8"/>
      <c r="L19" s="8"/>
      <c r="M19" s="8"/>
      <c r="N19" s="52"/>
      <c r="O19" s="8"/>
      <c r="P19" s="8"/>
      <c r="Q19" s="68"/>
    </row>
    <row r="20" spans="1:17">
      <c r="A20" s="16" t="s">
        <v>32</v>
      </c>
      <c r="B20" s="63"/>
      <c r="C20" s="64"/>
      <c r="D20" s="13"/>
      <c r="E20" s="13"/>
      <c r="F20" s="54"/>
      <c r="G20" s="13"/>
      <c r="H20" s="13"/>
      <c r="I20" s="13"/>
      <c r="J20" s="54"/>
      <c r="K20" s="13"/>
      <c r="L20" s="13"/>
      <c r="M20" s="13"/>
      <c r="N20" s="54"/>
      <c r="O20" s="13"/>
      <c r="P20" s="13"/>
      <c r="Q20" s="69"/>
    </row>
    <row r="21" spans="1:17">
      <c r="A21" s="20" t="s">
        <v>33</v>
      </c>
      <c r="B21" s="63">
        <v>6863.6156635969464</v>
      </c>
      <c r="C21" s="64">
        <f>B21-'Benchmark 2015'!D62</f>
        <v>-73.835247252005502</v>
      </c>
      <c r="D21" s="13">
        <v>2674580.3853687546</v>
      </c>
      <c r="E21" s="13">
        <f>D21-'Benchmark 2015'!E62</f>
        <v>153637.34305568878</v>
      </c>
      <c r="F21" s="54">
        <v>1176.0193926521067</v>
      </c>
      <c r="G21" s="13">
        <f>F21-'Benchmark 2015'!G62</f>
        <v>22.192898315238608</v>
      </c>
      <c r="H21" s="13">
        <v>511722.99933010002</v>
      </c>
      <c r="I21" s="13">
        <f>H21-'Benchmark 2015'!P62</f>
        <v>38016.614248372091</v>
      </c>
      <c r="J21" s="54">
        <v>4794.7746026473951</v>
      </c>
      <c r="K21" s="13">
        <f>J21-'Benchmark 2015'!S62</f>
        <v>-129.16146807495534</v>
      </c>
      <c r="L21" s="13">
        <v>1882550.8059789203</v>
      </c>
      <c r="M21" s="13">
        <f>L21-'Benchmark 2015'!AB62</f>
        <v>102608.29940635851</v>
      </c>
      <c r="N21" s="54">
        <v>892.82166829744415</v>
      </c>
      <c r="O21" s="13">
        <f>N21-'Benchmark 2015'!AE62</f>
        <v>33.133322507710091</v>
      </c>
      <c r="P21" s="13">
        <v>280306.58005973464</v>
      </c>
      <c r="Q21" s="69">
        <f>P21-'Benchmark 2015'!AN62</f>
        <v>13012.429400958645</v>
      </c>
    </row>
    <row r="22" spans="1:17">
      <c r="A22" s="20" t="s">
        <v>34</v>
      </c>
      <c r="B22" s="63">
        <v>5167.6641726545895</v>
      </c>
      <c r="C22" s="64">
        <f>B22-'Benchmark 2015'!D63</f>
        <v>704.83371120922948</v>
      </c>
      <c r="D22" s="13">
        <v>3762870.0153487017</v>
      </c>
      <c r="E22" s="13">
        <f>D22-'Benchmark 2015'!E63</f>
        <v>643906.21621889714</v>
      </c>
      <c r="F22" s="54">
        <v>387.90377623394545</v>
      </c>
      <c r="G22" s="13">
        <f>F22-'Benchmark 2015'!G63</f>
        <v>-9.3415912605728408</v>
      </c>
      <c r="H22" s="13">
        <v>270089.07917503722</v>
      </c>
      <c r="I22" s="13">
        <f>H22-'Benchmark 2015'!P63</f>
        <v>-4582.4584496458992</v>
      </c>
      <c r="J22" s="54">
        <v>3322.1154618234464</v>
      </c>
      <c r="K22" s="13">
        <f>J22-'Benchmark 2015'!S63</f>
        <v>418.33944957226504</v>
      </c>
      <c r="L22" s="13">
        <v>2418396.7313030586</v>
      </c>
      <c r="M22" s="13">
        <f>L22-'Benchmark 2015'!AB63</f>
        <v>383688.78849401278</v>
      </c>
      <c r="N22" s="54">
        <v>1457.644934597198</v>
      </c>
      <c r="O22" s="13">
        <f>N22-'Benchmark 2015'!AE63</f>
        <v>295.83585289753773</v>
      </c>
      <c r="P22" s="13">
        <v>1074384.2048706091</v>
      </c>
      <c r="Q22" s="69">
        <f>P22-'Benchmark 2015'!AN63</f>
        <v>264799.88617453352</v>
      </c>
    </row>
    <row r="23" spans="1:17">
      <c r="A23" s="21" t="s">
        <v>35</v>
      </c>
      <c r="B23" s="65">
        <v>12031.279836251535</v>
      </c>
      <c r="C23" s="66">
        <f>B23-'Benchmark 2015'!D64</f>
        <v>630.99846395722307</v>
      </c>
      <c r="D23" s="22">
        <v>6437450.4007174578</v>
      </c>
      <c r="E23" s="22">
        <f>D23-'Benchmark 2015'!E64</f>
        <v>797543.55927458871</v>
      </c>
      <c r="F23" s="56">
        <v>1563.9231688860523</v>
      </c>
      <c r="G23" s="22">
        <f>F23-'Benchmark 2015'!G64</f>
        <v>12.851307054665995</v>
      </c>
      <c r="H23" s="22">
        <v>781812.07850513724</v>
      </c>
      <c r="I23" s="22">
        <f>H23-'Benchmark 2015'!P64</f>
        <v>33434.155798726249</v>
      </c>
      <c r="J23" s="56">
        <v>8116.890064470841</v>
      </c>
      <c r="K23" s="22">
        <f>J23-'Benchmark 2015'!S64</f>
        <v>289.17798149730879</v>
      </c>
      <c r="L23" s="22">
        <v>4300947.5372819779</v>
      </c>
      <c r="M23" s="22">
        <f>L23-'Benchmark 2015'!AB64</f>
        <v>486297.08790037129</v>
      </c>
      <c r="N23" s="56">
        <v>2350.4666028946422</v>
      </c>
      <c r="O23" s="22">
        <f>N23-'Benchmark 2015'!AE64</f>
        <v>328.96917540524782</v>
      </c>
      <c r="P23" s="22">
        <v>1354690.7849303435</v>
      </c>
      <c r="Q23" s="70">
        <f>P23-'Benchmark 2015'!AN64</f>
        <v>277812.3155754921</v>
      </c>
    </row>
    <row r="24" spans="1:17">
      <c r="A24" s="16" t="s">
        <v>36</v>
      </c>
      <c r="B24" s="63"/>
      <c r="C24" s="64">
        <f>B24-'Benchmark 2015'!D65</f>
        <v>0</v>
      </c>
      <c r="D24" s="13"/>
      <c r="E24" s="13">
        <f>D24-'Benchmark 2015'!E65</f>
        <v>0</v>
      </c>
      <c r="F24" s="54"/>
      <c r="G24" s="13">
        <f>F24-'Benchmark 2015'!G65</f>
        <v>0</v>
      </c>
      <c r="H24" s="13"/>
      <c r="I24" s="13">
        <f>H24-'Benchmark 2015'!P65</f>
        <v>0</v>
      </c>
      <c r="J24" s="54"/>
      <c r="K24" s="13">
        <f>J24-'Benchmark 2015'!S65</f>
        <v>0</v>
      </c>
      <c r="L24" s="13"/>
      <c r="M24" s="13">
        <f>L24-'Benchmark 2015'!AB65</f>
        <v>0</v>
      </c>
      <c r="N24" s="54"/>
      <c r="O24" s="13">
        <f>N24-'Benchmark 2015'!AE65</f>
        <v>0</v>
      </c>
      <c r="P24" s="13"/>
      <c r="Q24" s="69">
        <f>P24-'Benchmark 2015'!AN65</f>
        <v>0</v>
      </c>
    </row>
    <row r="25" spans="1:17">
      <c r="A25" s="20" t="s">
        <v>33</v>
      </c>
      <c r="B25" s="63">
        <v>0.20071663839959739</v>
      </c>
      <c r="C25" s="64">
        <f>B25-'Benchmark 2015'!D66</f>
        <v>-7.1173622551157223E-13</v>
      </c>
      <c r="D25" s="13">
        <v>56.777116937370913</v>
      </c>
      <c r="E25" s="13">
        <f>D25-'Benchmark 2015'!E66</f>
        <v>-2.0133228417762439E-10</v>
      </c>
      <c r="F25" s="54">
        <v>0.13680625739796282</v>
      </c>
      <c r="G25" s="13">
        <f>F25-'Benchmark 2015'!G66</f>
        <v>-2.4555912858659212E-12</v>
      </c>
      <c r="H25" s="13">
        <v>38.698659642676539</v>
      </c>
      <c r="I25" s="13">
        <f>H25-'Benchmark 2015'!P66</f>
        <v>-6.9461947305171634E-10</v>
      </c>
      <c r="J25" s="54">
        <v>6.391038100163457E-2</v>
      </c>
      <c r="K25" s="13">
        <f>J25-'Benchmark 2015'!S66</f>
        <v>1.743855060354349E-12</v>
      </c>
      <c r="L25" s="13">
        <v>18.078457294694374</v>
      </c>
      <c r="M25" s="13">
        <f>L25-'Benchmark 2015'!AB66</f>
        <v>4.9328718887409195E-10</v>
      </c>
      <c r="N25" s="54">
        <v>0</v>
      </c>
      <c r="O25" s="13">
        <f>N25-'Benchmark 2015'!AE66</f>
        <v>0</v>
      </c>
      <c r="P25" s="13">
        <v>0</v>
      </c>
      <c r="Q25" s="69">
        <f>P25-'Benchmark 2015'!AN66</f>
        <v>0</v>
      </c>
    </row>
    <row r="26" spans="1:17">
      <c r="A26" s="20" t="s">
        <v>34</v>
      </c>
      <c r="B26" s="63">
        <v>26.095014693124796</v>
      </c>
      <c r="C26" s="64">
        <f>B26-'Benchmark 2015'!D67</f>
        <v>2.9150322557569552E-5</v>
      </c>
      <c r="D26" s="13">
        <v>17650.533010879546</v>
      </c>
      <c r="E26" s="13">
        <f>D26-'Benchmark 2015'!E67</f>
        <v>1.8823265254468424E-2</v>
      </c>
      <c r="F26" s="54">
        <v>4.4396101277805275</v>
      </c>
      <c r="G26" s="13">
        <f>F26-'Benchmark 2015'!G67</f>
        <v>7.8728302250752336E-6</v>
      </c>
      <c r="H26" s="13">
        <v>2530.6919021291692</v>
      </c>
      <c r="I26" s="13">
        <f>H26-'Benchmark 2015'!P67</f>
        <v>4.6045100539231498E-3</v>
      </c>
      <c r="J26" s="54">
        <v>17.353934299870389</v>
      </c>
      <c r="K26" s="13">
        <f>J26-'Benchmark 2015'!S67</f>
        <v>1.7470968703747758E-5</v>
      </c>
      <c r="L26" s="13">
        <v>12449.525003180386</v>
      </c>
      <c r="M26" s="13">
        <f>L26-'Benchmark 2015'!AB67</f>
        <v>1.2159863923443481E-2</v>
      </c>
      <c r="N26" s="54">
        <v>4.3014702654738803</v>
      </c>
      <c r="O26" s="13">
        <f>N26-'Benchmark 2015'!AE67</f>
        <v>3.8065236278583825E-6</v>
      </c>
      <c r="P26" s="13">
        <v>2670.3161055699943</v>
      </c>
      <c r="Q26" s="69">
        <f>P26-'Benchmark 2015'!AN67</f>
        <v>2.0588912798302772E-3</v>
      </c>
    </row>
    <row r="27" spans="1:17">
      <c r="A27" s="21" t="s">
        <v>37</v>
      </c>
      <c r="B27" s="65">
        <v>26.295731331524394</v>
      </c>
      <c r="C27" s="66">
        <f>B27-'Benchmark 2015'!D68</f>
        <v>2.9150321847026817E-5</v>
      </c>
      <c r="D27" s="22">
        <v>17707.31012781692</v>
      </c>
      <c r="E27" s="22">
        <f>D27-'Benchmark 2015'!E68</f>
        <v>1.882326505437959E-2</v>
      </c>
      <c r="F27" s="56">
        <v>4.57641638517849</v>
      </c>
      <c r="G27" s="22">
        <f>F27-'Benchmark 2015'!G68</f>
        <v>7.8728277692619031E-6</v>
      </c>
      <c r="H27" s="22">
        <v>2569.390561771846</v>
      </c>
      <c r="I27" s="22">
        <f>H27-'Benchmark 2015'!P68</f>
        <v>4.604509359523945E-3</v>
      </c>
      <c r="J27" s="56">
        <v>17.417844680872022</v>
      </c>
      <c r="K27" s="22">
        <f>J27-'Benchmark 2015'!S68</f>
        <v>1.7470970448130174E-5</v>
      </c>
      <c r="L27" s="22">
        <v>12467.60346047508</v>
      </c>
      <c r="M27" s="22">
        <f>L27-'Benchmark 2015'!AB68</f>
        <v>1.215986441457062E-2</v>
      </c>
      <c r="N27" s="56">
        <v>4.3014702654738803</v>
      </c>
      <c r="O27" s="22">
        <f>N27-'Benchmark 2015'!AE68</f>
        <v>3.8065236278583825E-6</v>
      </c>
      <c r="P27" s="22">
        <v>2670.3161055699943</v>
      </c>
      <c r="Q27" s="70">
        <f>P27-'Benchmark 2015'!AN68</f>
        <v>2.0588912798302772E-3</v>
      </c>
    </row>
    <row r="28" spans="1:17">
      <c r="A28" s="16" t="s">
        <v>38</v>
      </c>
      <c r="B28" s="63"/>
      <c r="C28" s="64">
        <f>B28-'Benchmark 2015'!D69</f>
        <v>0</v>
      </c>
      <c r="D28" s="13"/>
      <c r="E28" s="13">
        <f>D28-'Benchmark 2015'!E69</f>
        <v>0</v>
      </c>
      <c r="F28" s="54"/>
      <c r="G28" s="13">
        <f>F28-'Benchmark 2015'!G69</f>
        <v>0</v>
      </c>
      <c r="H28" s="13"/>
      <c r="I28" s="13">
        <f>H28-'Benchmark 2015'!P69</f>
        <v>0</v>
      </c>
      <c r="J28" s="54"/>
      <c r="K28" s="13">
        <f>J28-'Benchmark 2015'!S69</f>
        <v>0</v>
      </c>
      <c r="L28" s="13"/>
      <c r="M28" s="13">
        <f>L28-'Benchmark 2015'!AB69</f>
        <v>0</v>
      </c>
      <c r="N28" s="54"/>
      <c r="O28" s="13">
        <f>N28-'Benchmark 2015'!AE69</f>
        <v>0</v>
      </c>
      <c r="P28" s="13"/>
      <c r="Q28" s="69">
        <f>P28-'Benchmark 2015'!AN69</f>
        <v>0</v>
      </c>
    </row>
    <row r="29" spans="1:17">
      <c r="A29" s="20" t="s">
        <v>33</v>
      </c>
      <c r="B29" s="63">
        <v>0</v>
      </c>
      <c r="C29" s="64">
        <f>B29-'Benchmark 2015'!D70</f>
        <v>0</v>
      </c>
      <c r="D29" s="13">
        <v>0</v>
      </c>
      <c r="E29" s="13">
        <f>D29-'Benchmark 2015'!E70</f>
        <v>0</v>
      </c>
      <c r="F29" s="54">
        <v>0</v>
      </c>
      <c r="G29" s="13">
        <f>F29-'Benchmark 2015'!G70</f>
        <v>0</v>
      </c>
      <c r="H29" s="13">
        <v>0</v>
      </c>
      <c r="I29" s="13">
        <f>H29-'Benchmark 2015'!P70</f>
        <v>0</v>
      </c>
      <c r="J29" s="54">
        <v>0</v>
      </c>
      <c r="K29" s="13">
        <f>J29-'Benchmark 2015'!S70</f>
        <v>0</v>
      </c>
      <c r="L29" s="13">
        <v>0</v>
      </c>
      <c r="M29" s="13">
        <f>L29-'Benchmark 2015'!AB70</f>
        <v>0</v>
      </c>
      <c r="N29" s="54">
        <v>0</v>
      </c>
      <c r="O29" s="13">
        <f>N29-'Benchmark 2015'!AE70</f>
        <v>0</v>
      </c>
      <c r="P29" s="13">
        <v>0</v>
      </c>
      <c r="Q29" s="69">
        <f>P29-'Benchmark 2015'!AN70</f>
        <v>0</v>
      </c>
    </row>
    <row r="30" spans="1:17">
      <c r="A30" s="20" t="s">
        <v>34</v>
      </c>
      <c r="B30" s="63">
        <v>0</v>
      </c>
      <c r="C30" s="64">
        <f>B30-'Benchmark 2015'!D71</f>
        <v>0</v>
      </c>
      <c r="D30" s="13">
        <v>0</v>
      </c>
      <c r="E30" s="13">
        <f>D30-'Benchmark 2015'!E71</f>
        <v>0</v>
      </c>
      <c r="F30" s="54">
        <v>0</v>
      </c>
      <c r="G30" s="13">
        <f>F30-'Benchmark 2015'!G71</f>
        <v>0</v>
      </c>
      <c r="H30" s="13">
        <v>0</v>
      </c>
      <c r="I30" s="13">
        <f>H30-'Benchmark 2015'!P71</f>
        <v>0</v>
      </c>
      <c r="J30" s="54">
        <v>0</v>
      </c>
      <c r="K30" s="13">
        <f>J30-'Benchmark 2015'!S71</f>
        <v>0</v>
      </c>
      <c r="L30" s="13">
        <v>0</v>
      </c>
      <c r="M30" s="13">
        <f>L30-'Benchmark 2015'!AB71</f>
        <v>0</v>
      </c>
      <c r="N30" s="54">
        <v>0</v>
      </c>
      <c r="O30" s="13">
        <f>N30-'Benchmark 2015'!AE71</f>
        <v>0</v>
      </c>
      <c r="P30" s="13">
        <v>0</v>
      </c>
      <c r="Q30" s="69">
        <f>P30-'Benchmark 2015'!AN71</f>
        <v>0</v>
      </c>
    </row>
    <row r="31" spans="1:17">
      <c r="A31" s="21" t="s">
        <v>39</v>
      </c>
      <c r="B31" s="65">
        <v>0</v>
      </c>
      <c r="C31" s="66">
        <f>B31-'Benchmark 2015'!D72</f>
        <v>0</v>
      </c>
      <c r="D31" s="22">
        <v>0</v>
      </c>
      <c r="E31" s="22">
        <f>D31-'Benchmark 2015'!E72</f>
        <v>0</v>
      </c>
      <c r="F31" s="56">
        <v>0</v>
      </c>
      <c r="G31" s="22">
        <f>F31-'Benchmark 2015'!G72</f>
        <v>0</v>
      </c>
      <c r="H31" s="22">
        <v>0</v>
      </c>
      <c r="I31" s="22">
        <f>H31-'Benchmark 2015'!P72</f>
        <v>0</v>
      </c>
      <c r="J31" s="56">
        <v>0</v>
      </c>
      <c r="K31" s="22">
        <f>J31-'Benchmark 2015'!S72</f>
        <v>0</v>
      </c>
      <c r="L31" s="22">
        <v>0</v>
      </c>
      <c r="M31" s="22">
        <f>L31-'Benchmark 2015'!AB72</f>
        <v>0</v>
      </c>
      <c r="N31" s="56">
        <v>0</v>
      </c>
      <c r="O31" s="22">
        <f>N31-'Benchmark 2015'!AE72</f>
        <v>0</v>
      </c>
      <c r="P31" s="22">
        <v>0</v>
      </c>
      <c r="Q31" s="70">
        <f>P31-'Benchmark 2015'!AN72</f>
        <v>0</v>
      </c>
    </row>
    <row r="32" spans="1:17">
      <c r="A32" s="76" t="s">
        <v>48</v>
      </c>
      <c r="B32" s="79">
        <v>12057.575567583059</v>
      </c>
      <c r="C32" s="80">
        <f>B32-'Benchmark 2015'!D73</f>
        <v>630.99849310754325</v>
      </c>
      <c r="D32" s="77">
        <v>6455157.7108452739</v>
      </c>
      <c r="E32" s="77">
        <f>D32-'Benchmark 2015'!E73</f>
        <v>797543.57809785288</v>
      </c>
      <c r="F32" s="59">
        <v>1568.4995852712307</v>
      </c>
      <c r="G32" s="29">
        <f>F32-'Benchmark 2015'!G73</f>
        <v>12.851314927493604</v>
      </c>
      <c r="H32" s="29">
        <v>784381.46906690928</v>
      </c>
      <c r="I32" s="29">
        <f>H32-'Benchmark 2015'!P73</f>
        <v>33434.160403235699</v>
      </c>
      <c r="J32" s="59">
        <v>8134.3079091517129</v>
      </c>
      <c r="K32" s="29">
        <f>J32-'Benchmark 2015'!S73</f>
        <v>289.1779989682791</v>
      </c>
      <c r="L32" s="29">
        <v>4313415.1407424537</v>
      </c>
      <c r="M32" s="29">
        <f>L32-'Benchmark 2015'!AB73</f>
        <v>486297.10006023617</v>
      </c>
      <c r="N32" s="59">
        <v>2354.7680731601158</v>
      </c>
      <c r="O32" s="29">
        <f>N32-'Benchmark 2015'!AE73</f>
        <v>328.96917921177123</v>
      </c>
      <c r="P32" s="29">
        <v>1357361.1010359132</v>
      </c>
      <c r="Q32" s="71">
        <f>P32-'Benchmark 2015'!AN73</f>
        <v>277812.31763438322</v>
      </c>
    </row>
    <row r="33" spans="1:17">
      <c r="A33" s="75" t="s">
        <v>51</v>
      </c>
      <c r="B33" s="61"/>
      <c r="C33" s="62"/>
      <c r="D33" s="8"/>
      <c r="E33" s="8"/>
      <c r="F33" s="52"/>
      <c r="G33" s="8"/>
      <c r="H33" s="8"/>
      <c r="I33" s="8"/>
      <c r="J33" s="52"/>
      <c r="K33" s="8"/>
      <c r="L33" s="8"/>
      <c r="M33" s="8"/>
      <c r="N33" s="52"/>
      <c r="O33" s="8"/>
      <c r="P33" s="8"/>
      <c r="Q33" s="68"/>
    </row>
    <row r="34" spans="1:17">
      <c r="A34" s="16" t="s">
        <v>32</v>
      </c>
      <c r="B34" s="63"/>
      <c r="C34" s="64"/>
      <c r="D34" s="13"/>
      <c r="E34" s="13"/>
      <c r="F34" s="54"/>
      <c r="G34" s="13"/>
      <c r="H34" s="13"/>
      <c r="I34" s="13"/>
      <c r="J34" s="54"/>
      <c r="K34" s="13"/>
      <c r="L34" s="13"/>
      <c r="M34" s="13"/>
      <c r="N34" s="54"/>
      <c r="O34" s="13"/>
      <c r="P34" s="13"/>
      <c r="Q34" s="69"/>
    </row>
    <row r="35" spans="1:17">
      <c r="A35" s="20" t="s">
        <v>33</v>
      </c>
      <c r="B35" s="63">
        <v>389.056910840694</v>
      </c>
      <c r="C35" s="64">
        <f>B35-'Benchmark 2015'!D90</f>
        <v>106.88041902944462</v>
      </c>
      <c r="D35" s="13">
        <v>130787.03813390911</v>
      </c>
      <c r="E35" s="13">
        <f>D35-'Benchmark 2015'!E90</f>
        <v>-44687.587984519661</v>
      </c>
      <c r="F35" s="54">
        <v>68.039261336493695</v>
      </c>
      <c r="G35" s="13">
        <f>F35-'Benchmark 2015'!G90</f>
        <v>-8.2591302424930859</v>
      </c>
      <c r="H35" s="13">
        <v>22103.59124312643</v>
      </c>
      <c r="I35" s="13">
        <f>H35-'Benchmark 2015'!P90</f>
        <v>-23287.339321162828</v>
      </c>
      <c r="J35" s="54">
        <v>285.19476306156361</v>
      </c>
      <c r="K35" s="13">
        <f>J35-'Benchmark 2015'!S90</f>
        <v>97.71026160635148</v>
      </c>
      <c r="L35" s="13">
        <v>99665.073411277684</v>
      </c>
      <c r="M35" s="13">
        <f>L35-'Benchmark 2015'!AB90</f>
        <v>-20469.889103409951</v>
      </c>
      <c r="N35" s="54">
        <v>35.822886442636715</v>
      </c>
      <c r="O35" s="13">
        <f>N35-'Benchmark 2015'!AE90</f>
        <v>17.429287665586205</v>
      </c>
      <c r="P35" s="13">
        <v>9018.3734795049786</v>
      </c>
      <c r="Q35" s="69">
        <f>P35-'Benchmark 2015'!AN90</f>
        <v>-930.35955994688993</v>
      </c>
    </row>
    <row r="36" spans="1:17">
      <c r="A36" s="20" t="s">
        <v>34</v>
      </c>
      <c r="B36" s="63">
        <v>197.21655727572562</v>
      </c>
      <c r="C36" s="64">
        <f>B36-'Benchmark 2015'!D91</f>
        <v>6.7769979704736443</v>
      </c>
      <c r="D36" s="13">
        <v>172288.11435748392</v>
      </c>
      <c r="E36" s="13">
        <f>D36-'Benchmark 2015'!E91</f>
        <v>-5264.6812857436016</v>
      </c>
      <c r="F36" s="54">
        <v>28.62655559046873</v>
      </c>
      <c r="G36" s="13">
        <f>F36-'Benchmark 2015'!G91</f>
        <v>27.48717820471888</v>
      </c>
      <c r="H36" s="13">
        <v>20764.80916576325</v>
      </c>
      <c r="I36" s="13">
        <f>H36-'Benchmark 2015'!P91</f>
        <v>19994.216301563232</v>
      </c>
      <c r="J36" s="54">
        <v>104.49089869301469</v>
      </c>
      <c r="K36" s="13">
        <f>J36-'Benchmark 2015'!S91</f>
        <v>-16.746433798186942</v>
      </c>
      <c r="L36" s="13">
        <v>94173.235819344714</v>
      </c>
      <c r="M36" s="13">
        <f>L36-'Benchmark 2015'!AB91</f>
        <v>-15191.4690532432</v>
      </c>
      <c r="N36" s="54">
        <v>64.099102992242194</v>
      </c>
      <c r="O36" s="13">
        <f>N36-'Benchmark 2015'!AE91</f>
        <v>-3.9637464360583152</v>
      </c>
      <c r="P36" s="13">
        <v>57350.069372375976</v>
      </c>
      <c r="Q36" s="69">
        <f>P36-'Benchmark 2015'!AN91</f>
        <v>-10067.428534063627</v>
      </c>
    </row>
    <row r="37" spans="1:17">
      <c r="A37" s="21" t="s">
        <v>35</v>
      </c>
      <c r="B37" s="65">
        <v>586.27346811641962</v>
      </c>
      <c r="C37" s="66">
        <f>B37-'Benchmark 2015'!D92</f>
        <v>113.65741699991827</v>
      </c>
      <c r="D37" s="22">
        <v>303075.15249139303</v>
      </c>
      <c r="E37" s="22">
        <f>D37-'Benchmark 2015'!E92</f>
        <v>-49952.269270263263</v>
      </c>
      <c r="F37" s="56">
        <v>96.665816926962421</v>
      </c>
      <c r="G37" s="22">
        <f>F37-'Benchmark 2015'!G92</f>
        <v>19.228047962225787</v>
      </c>
      <c r="H37" s="22">
        <v>42868.400408889676</v>
      </c>
      <c r="I37" s="22">
        <f>H37-'Benchmark 2015'!P92</f>
        <v>-3293.1230195996031</v>
      </c>
      <c r="J37" s="56">
        <v>389.68566175457829</v>
      </c>
      <c r="K37" s="22">
        <f>J37-'Benchmark 2015'!S92</f>
        <v>80.963827808164524</v>
      </c>
      <c r="L37" s="22">
        <v>193838.30923062243</v>
      </c>
      <c r="M37" s="22">
        <f>L37-'Benchmark 2015'!AB92</f>
        <v>-35661.358156653121</v>
      </c>
      <c r="N37" s="56">
        <v>99.92198943487891</v>
      </c>
      <c r="O37" s="22">
        <f>N37-'Benchmark 2015'!AE92</f>
        <v>13.465541229527886</v>
      </c>
      <c r="P37" s="22">
        <v>66368.442851880944</v>
      </c>
      <c r="Q37" s="70">
        <f>P37-'Benchmark 2015'!AN92</f>
        <v>-10997.788094010539</v>
      </c>
    </row>
    <row r="38" spans="1:17">
      <c r="A38" s="16" t="s">
        <v>36</v>
      </c>
      <c r="B38" s="63"/>
      <c r="C38" s="64">
        <f>B38-'Benchmark 2015'!D93</f>
        <v>0</v>
      </c>
      <c r="D38" s="13"/>
      <c r="E38" s="13">
        <f>D38-'Benchmark 2015'!E93</f>
        <v>0</v>
      </c>
      <c r="F38" s="54"/>
      <c r="G38" s="13">
        <f>F38-'Benchmark 2015'!G93</f>
        <v>0</v>
      </c>
      <c r="H38" s="13"/>
      <c r="I38" s="13">
        <f>H38-'Benchmark 2015'!P93</f>
        <v>0</v>
      </c>
      <c r="J38" s="54"/>
      <c r="K38" s="13">
        <f>J38-'Benchmark 2015'!S93</f>
        <v>0</v>
      </c>
      <c r="L38" s="13"/>
      <c r="M38" s="13">
        <f>L38-'Benchmark 2015'!AB93</f>
        <v>0</v>
      </c>
      <c r="N38" s="54"/>
      <c r="O38" s="13">
        <f>N38-'Benchmark 2015'!AE93</f>
        <v>0</v>
      </c>
      <c r="P38" s="13"/>
      <c r="Q38" s="69">
        <f>P38-'Benchmark 2015'!AN93</f>
        <v>0</v>
      </c>
    </row>
    <row r="39" spans="1:17">
      <c r="A39" s="20" t="s">
        <v>33</v>
      </c>
      <c r="B39" s="63">
        <v>0</v>
      </c>
      <c r="C39" s="64">
        <f>B39-'Benchmark 2015'!D94</f>
        <v>0</v>
      </c>
      <c r="D39" s="13">
        <v>0</v>
      </c>
      <c r="E39" s="13">
        <f>D39-'Benchmark 2015'!E94</f>
        <v>0</v>
      </c>
      <c r="F39" s="54">
        <v>0</v>
      </c>
      <c r="G39" s="13">
        <f>F39-'Benchmark 2015'!G94</f>
        <v>0</v>
      </c>
      <c r="H39" s="13">
        <v>0</v>
      </c>
      <c r="I39" s="13">
        <f>H39-'Benchmark 2015'!P94</f>
        <v>0</v>
      </c>
      <c r="J39" s="54">
        <v>0</v>
      </c>
      <c r="K39" s="13">
        <f>J39-'Benchmark 2015'!S94</f>
        <v>0</v>
      </c>
      <c r="L39" s="13">
        <v>0</v>
      </c>
      <c r="M39" s="13">
        <f>L39-'Benchmark 2015'!AB94</f>
        <v>0</v>
      </c>
      <c r="N39" s="54">
        <v>0</v>
      </c>
      <c r="O39" s="13">
        <f>N39-'Benchmark 2015'!AE94</f>
        <v>0</v>
      </c>
      <c r="P39" s="13">
        <v>0</v>
      </c>
      <c r="Q39" s="69">
        <f>P39-'Benchmark 2015'!AN94</f>
        <v>0</v>
      </c>
    </row>
    <row r="40" spans="1:17">
      <c r="A40" s="20" t="s">
        <v>34</v>
      </c>
      <c r="B40" s="63">
        <v>0</v>
      </c>
      <c r="C40" s="64">
        <f>B40-'Benchmark 2015'!D95</f>
        <v>0</v>
      </c>
      <c r="D40" s="13">
        <v>0</v>
      </c>
      <c r="E40" s="13">
        <f>D40-'Benchmark 2015'!E95</f>
        <v>0</v>
      </c>
      <c r="F40" s="54">
        <v>0</v>
      </c>
      <c r="G40" s="13">
        <f>F40-'Benchmark 2015'!G95</f>
        <v>0</v>
      </c>
      <c r="H40" s="13">
        <v>0</v>
      </c>
      <c r="I40" s="13">
        <f>H40-'Benchmark 2015'!P95</f>
        <v>0</v>
      </c>
      <c r="J40" s="54">
        <v>0</v>
      </c>
      <c r="K40" s="13">
        <f>J40-'Benchmark 2015'!S95</f>
        <v>0</v>
      </c>
      <c r="L40" s="13">
        <v>0</v>
      </c>
      <c r="M40" s="13">
        <f>L40-'Benchmark 2015'!AB95</f>
        <v>0</v>
      </c>
      <c r="N40" s="54">
        <v>0</v>
      </c>
      <c r="O40" s="13">
        <f>N40-'Benchmark 2015'!AE95</f>
        <v>0</v>
      </c>
      <c r="P40" s="13">
        <v>0</v>
      </c>
      <c r="Q40" s="69">
        <f>P40-'Benchmark 2015'!AN95</f>
        <v>0</v>
      </c>
    </row>
    <row r="41" spans="1:17">
      <c r="A41" s="21" t="s">
        <v>37</v>
      </c>
      <c r="B41" s="65">
        <v>0</v>
      </c>
      <c r="C41" s="66">
        <f>B41-'Benchmark 2015'!D96</f>
        <v>0</v>
      </c>
      <c r="D41" s="22">
        <v>0</v>
      </c>
      <c r="E41" s="22">
        <f>D41-'Benchmark 2015'!E96</f>
        <v>0</v>
      </c>
      <c r="F41" s="56">
        <v>0</v>
      </c>
      <c r="G41" s="22">
        <f>F41-'Benchmark 2015'!G96</f>
        <v>0</v>
      </c>
      <c r="H41" s="22">
        <v>0</v>
      </c>
      <c r="I41" s="22">
        <f>H41-'Benchmark 2015'!P96</f>
        <v>0</v>
      </c>
      <c r="J41" s="56">
        <v>0</v>
      </c>
      <c r="K41" s="22">
        <f>J41-'Benchmark 2015'!S96</f>
        <v>0</v>
      </c>
      <c r="L41" s="22">
        <v>0</v>
      </c>
      <c r="M41" s="22">
        <f>L41-'Benchmark 2015'!AB96</f>
        <v>0</v>
      </c>
      <c r="N41" s="56">
        <v>0</v>
      </c>
      <c r="O41" s="22">
        <f>N41-'Benchmark 2015'!AE96</f>
        <v>0</v>
      </c>
      <c r="P41" s="22">
        <v>0</v>
      </c>
      <c r="Q41" s="70">
        <f>P41-'Benchmark 2015'!AN96</f>
        <v>0</v>
      </c>
    </row>
    <row r="42" spans="1:17">
      <c r="A42" s="16" t="s">
        <v>38</v>
      </c>
      <c r="B42" s="63"/>
      <c r="C42" s="64">
        <f>B42-'Benchmark 2015'!D97</f>
        <v>0</v>
      </c>
      <c r="D42" s="13"/>
      <c r="E42" s="13">
        <f>D42-'Benchmark 2015'!E97</f>
        <v>0</v>
      </c>
      <c r="F42" s="54"/>
      <c r="G42" s="13">
        <f>F42-'Benchmark 2015'!G97</f>
        <v>0</v>
      </c>
      <c r="H42" s="13"/>
      <c r="I42" s="13">
        <f>H42-'Benchmark 2015'!P97</f>
        <v>0</v>
      </c>
      <c r="J42" s="54"/>
      <c r="K42" s="13">
        <f>J42-'Benchmark 2015'!S97</f>
        <v>0</v>
      </c>
      <c r="L42" s="13"/>
      <c r="M42" s="13">
        <f>L42-'Benchmark 2015'!AB97</f>
        <v>0</v>
      </c>
      <c r="N42" s="54"/>
      <c r="O42" s="13">
        <f>N42-'Benchmark 2015'!AE97</f>
        <v>0</v>
      </c>
      <c r="P42" s="13"/>
      <c r="Q42" s="69">
        <f>P42-'Benchmark 2015'!AN97</f>
        <v>0</v>
      </c>
    </row>
    <row r="43" spans="1:17">
      <c r="A43" s="20" t="s">
        <v>33</v>
      </c>
      <c r="B43" s="63">
        <v>0</v>
      </c>
      <c r="C43" s="64">
        <f>B43-'Benchmark 2015'!D98</f>
        <v>0</v>
      </c>
      <c r="D43" s="13">
        <v>0</v>
      </c>
      <c r="E43" s="13">
        <f>D43-'Benchmark 2015'!E98</f>
        <v>0</v>
      </c>
      <c r="F43" s="54">
        <v>0</v>
      </c>
      <c r="G43" s="13">
        <f>F43-'Benchmark 2015'!G98</f>
        <v>0</v>
      </c>
      <c r="H43" s="13">
        <v>0</v>
      </c>
      <c r="I43" s="13">
        <f>H43-'Benchmark 2015'!P98</f>
        <v>0</v>
      </c>
      <c r="J43" s="54">
        <v>0</v>
      </c>
      <c r="K43" s="13">
        <f>J43-'Benchmark 2015'!S98</f>
        <v>0</v>
      </c>
      <c r="L43" s="13">
        <v>0</v>
      </c>
      <c r="M43" s="13">
        <f>L43-'Benchmark 2015'!AB98</f>
        <v>0</v>
      </c>
      <c r="N43" s="54">
        <v>0</v>
      </c>
      <c r="O43" s="13">
        <f>N43-'Benchmark 2015'!AE98</f>
        <v>0</v>
      </c>
      <c r="P43" s="13">
        <v>0</v>
      </c>
      <c r="Q43" s="69">
        <f>P43-'Benchmark 2015'!AN98</f>
        <v>0</v>
      </c>
    </row>
    <row r="44" spans="1:17">
      <c r="A44" s="20" t="s">
        <v>34</v>
      </c>
      <c r="B44" s="63">
        <v>0</v>
      </c>
      <c r="C44" s="64">
        <f>B44-'Benchmark 2015'!D99</f>
        <v>0</v>
      </c>
      <c r="D44" s="13">
        <v>0</v>
      </c>
      <c r="E44" s="13">
        <f>D44-'Benchmark 2015'!E99</f>
        <v>0</v>
      </c>
      <c r="F44" s="54">
        <v>0</v>
      </c>
      <c r="G44" s="13">
        <f>F44-'Benchmark 2015'!G99</f>
        <v>0</v>
      </c>
      <c r="H44" s="13">
        <v>0</v>
      </c>
      <c r="I44" s="13">
        <f>H44-'Benchmark 2015'!P99</f>
        <v>0</v>
      </c>
      <c r="J44" s="54">
        <v>0</v>
      </c>
      <c r="K44" s="13">
        <f>J44-'Benchmark 2015'!S99</f>
        <v>0</v>
      </c>
      <c r="L44" s="13">
        <v>0</v>
      </c>
      <c r="M44" s="13">
        <f>L44-'Benchmark 2015'!AB99</f>
        <v>0</v>
      </c>
      <c r="N44" s="54">
        <v>0</v>
      </c>
      <c r="O44" s="13">
        <f>N44-'Benchmark 2015'!AE99</f>
        <v>0</v>
      </c>
      <c r="P44" s="13">
        <v>0</v>
      </c>
      <c r="Q44" s="69">
        <f>P44-'Benchmark 2015'!AN99</f>
        <v>0</v>
      </c>
    </row>
    <row r="45" spans="1:17">
      <c r="A45" s="21" t="s">
        <v>39</v>
      </c>
      <c r="B45" s="65">
        <v>0</v>
      </c>
      <c r="C45" s="66">
        <f>B45-'Benchmark 2015'!D100</f>
        <v>0</v>
      </c>
      <c r="D45" s="22">
        <v>0</v>
      </c>
      <c r="E45" s="22">
        <f>D45-'Benchmark 2015'!E100</f>
        <v>0</v>
      </c>
      <c r="F45" s="56">
        <v>0</v>
      </c>
      <c r="G45" s="22">
        <f>F45-'Benchmark 2015'!G100</f>
        <v>0</v>
      </c>
      <c r="H45" s="22">
        <v>0</v>
      </c>
      <c r="I45" s="22">
        <f>H45-'Benchmark 2015'!P100</f>
        <v>0</v>
      </c>
      <c r="J45" s="56">
        <v>0</v>
      </c>
      <c r="K45" s="22">
        <f>J45-'Benchmark 2015'!S100</f>
        <v>0</v>
      </c>
      <c r="L45" s="22">
        <v>0</v>
      </c>
      <c r="M45" s="22">
        <f>L45-'Benchmark 2015'!AB100</f>
        <v>0</v>
      </c>
      <c r="N45" s="56">
        <v>0</v>
      </c>
      <c r="O45" s="22">
        <f>N45-'Benchmark 2015'!AE100</f>
        <v>0</v>
      </c>
      <c r="P45" s="22">
        <v>0</v>
      </c>
      <c r="Q45" s="70">
        <f>P45-'Benchmark 2015'!AN100</f>
        <v>0</v>
      </c>
    </row>
    <row r="46" spans="1:17">
      <c r="A46" s="76" t="s">
        <v>52</v>
      </c>
      <c r="B46" s="79">
        <v>586.27346811641962</v>
      </c>
      <c r="C46" s="80">
        <f>B46-'Benchmark 2015'!D101</f>
        <v>113.65741699991827</v>
      </c>
      <c r="D46" s="77">
        <v>303075.15249139303</v>
      </c>
      <c r="E46" s="77">
        <f>D46-'Benchmark 2015'!E101</f>
        <v>-49952.269270263263</v>
      </c>
      <c r="F46" s="59">
        <v>96.665816926962421</v>
      </c>
      <c r="G46" s="29">
        <f>F46-'Benchmark 2015'!G101</f>
        <v>19.228047962225787</v>
      </c>
      <c r="H46" s="29">
        <v>42868.400408889676</v>
      </c>
      <c r="I46" s="29">
        <f>H46-'Benchmark 2015'!P101</f>
        <v>-3293.1230195996031</v>
      </c>
      <c r="J46" s="59">
        <v>389.68566175457829</v>
      </c>
      <c r="K46" s="29">
        <f>J46-'Benchmark 2015'!S101</f>
        <v>80.963827808164524</v>
      </c>
      <c r="L46" s="29">
        <v>193838.30923062243</v>
      </c>
      <c r="M46" s="29">
        <f>L46-'Benchmark 2015'!AB101</f>
        <v>-35661.358156653121</v>
      </c>
      <c r="N46" s="59">
        <v>99.92198943487891</v>
      </c>
      <c r="O46" s="29">
        <f>N46-'Benchmark 2015'!AE101</f>
        <v>13.465541229527886</v>
      </c>
      <c r="P46" s="29">
        <v>66368.442851880944</v>
      </c>
      <c r="Q46" s="71">
        <f>P46-'Benchmark 2015'!AN101</f>
        <v>-10997.788094010539</v>
      </c>
    </row>
    <row r="47" spans="1:17">
      <c r="A47" s="75" t="s">
        <v>80</v>
      </c>
      <c r="B47" s="61"/>
      <c r="C47" s="62"/>
      <c r="D47" s="8"/>
      <c r="E47" s="8"/>
      <c r="F47" s="52"/>
      <c r="G47" s="8"/>
      <c r="H47" s="8"/>
      <c r="I47" s="8"/>
      <c r="J47" s="52"/>
      <c r="K47" s="8"/>
      <c r="L47" s="8"/>
      <c r="M47" s="8"/>
      <c r="N47" s="52"/>
      <c r="O47" s="8"/>
      <c r="P47" s="8"/>
      <c r="Q47" s="68"/>
    </row>
    <row r="48" spans="1:17">
      <c r="A48" s="16" t="s">
        <v>32</v>
      </c>
      <c r="B48" s="63"/>
      <c r="C48" s="64"/>
      <c r="D48" s="13"/>
      <c r="E48" s="13"/>
      <c r="F48" s="54"/>
      <c r="G48" s="13"/>
      <c r="H48" s="13"/>
      <c r="I48" s="13"/>
      <c r="J48" s="54"/>
      <c r="K48" s="13"/>
      <c r="L48" s="13"/>
      <c r="M48" s="13"/>
      <c r="N48" s="54"/>
      <c r="O48" s="13"/>
      <c r="P48" s="13"/>
      <c r="Q48" s="69"/>
    </row>
    <row r="49" spans="1:17">
      <c r="A49" s="20" t="s">
        <v>33</v>
      </c>
      <c r="B49" s="63">
        <v>7954.8438203414789</v>
      </c>
      <c r="C49" s="64">
        <f>B49-'Benchmark 2015'!D146</f>
        <v>-102.28467732314039</v>
      </c>
      <c r="D49" s="13">
        <v>3365040.0729778134</v>
      </c>
      <c r="E49" s="13">
        <f>D49-'Benchmark 2015'!E146</f>
        <v>-61390.663703607395</v>
      </c>
      <c r="F49" s="54">
        <v>1990.5012439779523</v>
      </c>
      <c r="G49" s="13">
        <f>F49-'Benchmark 2015'!G146</f>
        <v>-5.0881433725751322</v>
      </c>
      <c r="H49" s="13">
        <v>896834.73987980187</v>
      </c>
      <c r="I49" s="13">
        <f>H49-'Benchmark 2015'!P146</f>
        <v>-39145.639856865979</v>
      </c>
      <c r="J49" s="54">
        <v>5501.6708465818983</v>
      </c>
      <c r="K49" s="13">
        <f>J49-'Benchmark 2015'!S146</f>
        <v>-72.940270149612843</v>
      </c>
      <c r="L49" s="13">
        <v>2264249.5383882471</v>
      </c>
      <c r="M49" s="13">
        <f>L49-'Benchmark 2015'!AB146</f>
        <v>-15884.731317354832</v>
      </c>
      <c r="N49" s="54">
        <v>462.67172978162893</v>
      </c>
      <c r="O49" s="13">
        <f>N49-'Benchmark 2015'!AE146</f>
        <v>-24.256263800951501</v>
      </c>
      <c r="P49" s="13">
        <v>203955.79470976716</v>
      </c>
      <c r="Q49" s="69">
        <f>P49-'Benchmark 2015'!AN146</f>
        <v>-6360.2925293836743</v>
      </c>
    </row>
    <row r="50" spans="1:17">
      <c r="A50" s="20" t="s">
        <v>34</v>
      </c>
      <c r="B50" s="63">
        <v>2977.7725268371973</v>
      </c>
      <c r="C50" s="64">
        <f>B50-'Benchmark 2015'!D147</f>
        <v>983.21520385202257</v>
      </c>
      <c r="D50" s="13">
        <v>2404459.4222015105</v>
      </c>
      <c r="E50" s="13">
        <f>D50-'Benchmark 2015'!E147</f>
        <v>699247.00408990355</v>
      </c>
      <c r="F50" s="54">
        <v>249.97036736893398</v>
      </c>
      <c r="G50" s="13">
        <f>F50-'Benchmark 2015'!G147</f>
        <v>67.753545794913919</v>
      </c>
      <c r="H50" s="13">
        <v>180403.37771916951</v>
      </c>
      <c r="I50" s="13">
        <f>H50-'Benchmark 2015'!P147</f>
        <v>52490.185124483032</v>
      </c>
      <c r="J50" s="54">
        <v>2062.3209308491373</v>
      </c>
      <c r="K50" s="13">
        <f>J50-'Benchmark 2015'!S147</f>
        <v>662.4419981343226</v>
      </c>
      <c r="L50" s="13">
        <v>1674357.2667579153</v>
      </c>
      <c r="M50" s="13">
        <f>L50-'Benchmark 2015'!AB147</f>
        <v>473157.89670736273</v>
      </c>
      <c r="N50" s="54">
        <v>665.48122861912577</v>
      </c>
      <c r="O50" s="13">
        <f>N50-'Benchmark 2015'!AE147</f>
        <v>253.01965992278571</v>
      </c>
      <c r="P50" s="13">
        <v>549698.77772442473</v>
      </c>
      <c r="Q50" s="69">
        <f>P50-'Benchmark 2015'!AN147</f>
        <v>173598.92225805682</v>
      </c>
    </row>
    <row r="51" spans="1:17">
      <c r="A51" s="21" t="s">
        <v>35</v>
      </c>
      <c r="B51" s="65">
        <v>10932.616347178677</v>
      </c>
      <c r="C51" s="66">
        <f>B51-'Benchmark 2015'!D148</f>
        <v>880.93052652888218</v>
      </c>
      <c r="D51" s="22">
        <v>5769499.4951793235</v>
      </c>
      <c r="E51" s="22">
        <f>D51-'Benchmark 2015'!E148</f>
        <v>637856.34038629569</v>
      </c>
      <c r="F51" s="56">
        <v>2240.4716113468862</v>
      </c>
      <c r="G51" s="22">
        <f>F51-'Benchmark 2015'!G148</f>
        <v>62.665402422338502</v>
      </c>
      <c r="H51" s="22">
        <v>1077238.1175989714</v>
      </c>
      <c r="I51" s="22">
        <f>H51-'Benchmark 2015'!P148</f>
        <v>13344.545267617097</v>
      </c>
      <c r="J51" s="56">
        <v>7563.9917774310361</v>
      </c>
      <c r="K51" s="22">
        <f>J51-'Benchmark 2015'!S148</f>
        <v>589.50172798471067</v>
      </c>
      <c r="L51" s="22">
        <v>3938606.805146161</v>
      </c>
      <c r="M51" s="22">
        <f>L51-'Benchmark 2015'!AB148</f>
        <v>457273.16539000627</v>
      </c>
      <c r="N51" s="56">
        <v>1128.1529584007546</v>
      </c>
      <c r="O51" s="22">
        <f>N51-'Benchmark 2015'!AE148</f>
        <v>228.76339612183415</v>
      </c>
      <c r="P51" s="22">
        <v>753654.57243419217</v>
      </c>
      <c r="Q51" s="70">
        <f>P51-'Benchmark 2015'!AN148</f>
        <v>167238.62972867338</v>
      </c>
    </row>
    <row r="52" spans="1:17">
      <c r="A52" s="16" t="s">
        <v>36</v>
      </c>
      <c r="B52" s="63"/>
      <c r="C52" s="64"/>
      <c r="D52" s="13"/>
      <c r="E52" s="13"/>
      <c r="F52" s="54"/>
      <c r="G52" s="13"/>
      <c r="H52" s="13"/>
      <c r="I52" s="13"/>
      <c r="J52" s="54"/>
      <c r="K52" s="13"/>
      <c r="L52" s="13"/>
      <c r="M52" s="13"/>
      <c r="N52" s="54"/>
      <c r="O52" s="13"/>
      <c r="P52" s="13"/>
      <c r="Q52" s="69"/>
    </row>
    <row r="53" spans="1:17">
      <c r="A53" s="20" t="s">
        <v>33</v>
      </c>
      <c r="B53" s="63">
        <v>7845.1438335560988</v>
      </c>
      <c r="C53" s="64">
        <f>B53-'Benchmark 2015'!D150</f>
        <v>17.730895923949902</v>
      </c>
      <c r="D53" s="13">
        <v>3007355.5610209717</v>
      </c>
      <c r="E53" s="13">
        <f>D53-'Benchmark 2015'!E150</f>
        <v>-65616.200800006744</v>
      </c>
      <c r="F53" s="54">
        <v>1505.6753801117989</v>
      </c>
      <c r="G53" s="13">
        <f>F53-'Benchmark 2015'!G150</f>
        <v>21.31776706662572</v>
      </c>
      <c r="H53" s="13">
        <v>657932.77819376311</v>
      </c>
      <c r="I53" s="13">
        <f>H53-'Benchmark 2015'!P150</f>
        <v>15118.674676760216</v>
      </c>
      <c r="J53" s="54">
        <v>5262.3510880027106</v>
      </c>
      <c r="K53" s="13">
        <f>J53-'Benchmark 2015'!S150</f>
        <v>-71.694318235712672</v>
      </c>
      <c r="L53" s="13">
        <v>1980995.988402168</v>
      </c>
      <c r="M53" s="13">
        <f>L53-'Benchmark 2015'!AB150</f>
        <v>-95536.397584718885</v>
      </c>
      <c r="N53" s="54">
        <v>1077.1173654415895</v>
      </c>
      <c r="O53" s="13">
        <f>N53-'Benchmark 2015'!AE150</f>
        <v>68.107447093036399</v>
      </c>
      <c r="P53" s="13">
        <v>368426.7944250374</v>
      </c>
      <c r="Q53" s="69">
        <f>P53-'Benchmark 2015'!AN150</f>
        <v>14801.522107948782</v>
      </c>
    </row>
    <row r="54" spans="1:17">
      <c r="A54" s="20" t="s">
        <v>34</v>
      </c>
      <c r="B54" s="63">
        <v>4921.935036967674</v>
      </c>
      <c r="C54" s="64">
        <f>B54-'Benchmark 2015'!D151</f>
        <v>-84.647861438732434</v>
      </c>
      <c r="D54" s="13">
        <v>3533203.5129031623</v>
      </c>
      <c r="E54" s="13">
        <f>D54-'Benchmark 2015'!E151</f>
        <v>-63847.52039096551</v>
      </c>
      <c r="F54" s="54">
        <v>472.47846140492629</v>
      </c>
      <c r="G54" s="13">
        <f>F54-'Benchmark 2015'!G151</f>
        <v>-3.4863092960438848</v>
      </c>
      <c r="H54" s="13">
        <v>337696.22499824228</v>
      </c>
      <c r="I54" s="13">
        <f>H54-'Benchmark 2015'!P151</f>
        <v>-2338.2485354524106</v>
      </c>
      <c r="J54" s="54">
        <v>3000.8472572926889</v>
      </c>
      <c r="K54" s="13">
        <f>J54-'Benchmark 2015'!S151</f>
        <v>-68.583051463366246</v>
      </c>
      <c r="L54" s="13">
        <v>2238058.9591448982</v>
      </c>
      <c r="M54" s="13">
        <f>L54-'Benchmark 2015'!AB151</f>
        <v>-51200.62547224015</v>
      </c>
      <c r="N54" s="54">
        <v>1448.6093182700592</v>
      </c>
      <c r="O54" s="13">
        <f>N54-'Benchmark 2015'!AE151</f>
        <v>-12.578500679321905</v>
      </c>
      <c r="P54" s="13">
        <v>957448.32876002043</v>
      </c>
      <c r="Q54" s="69">
        <f>P54-'Benchmark 2015'!AN151</f>
        <v>-10308.646383274347</v>
      </c>
    </row>
    <row r="55" spans="1:17">
      <c r="A55" s="21" t="s">
        <v>37</v>
      </c>
      <c r="B55" s="65">
        <v>12767.078870523772</v>
      </c>
      <c r="C55" s="66">
        <f>B55-'Benchmark 2015'!D152</f>
        <v>-66.916965514783442</v>
      </c>
      <c r="D55" s="22">
        <v>6540559.0739241336</v>
      </c>
      <c r="E55" s="22">
        <f>D55-'Benchmark 2015'!E152</f>
        <v>-129463.72119097132</v>
      </c>
      <c r="F55" s="56">
        <v>1978.1538415167252</v>
      </c>
      <c r="G55" s="22">
        <f>F55-'Benchmark 2015'!G152</f>
        <v>17.831457770581892</v>
      </c>
      <c r="H55" s="22">
        <v>995629.00319200545</v>
      </c>
      <c r="I55" s="22">
        <f>H55-'Benchmark 2015'!P152</f>
        <v>12780.426141307922</v>
      </c>
      <c r="J55" s="56">
        <v>8263.1983452953991</v>
      </c>
      <c r="K55" s="22">
        <f>J55-'Benchmark 2015'!S152</f>
        <v>-140.27736969907892</v>
      </c>
      <c r="L55" s="22">
        <v>4219054.9475470688</v>
      </c>
      <c r="M55" s="22">
        <f>L55-'Benchmark 2015'!AB152</f>
        <v>-146737.02305695601</v>
      </c>
      <c r="N55" s="56">
        <v>2525.7266837116485</v>
      </c>
      <c r="O55" s="22">
        <f>N55-'Benchmark 2015'!AE152</f>
        <v>55.528946413714038</v>
      </c>
      <c r="P55" s="22">
        <v>1325875.1231850577</v>
      </c>
      <c r="Q55" s="70">
        <f>P55-'Benchmark 2015'!AN152</f>
        <v>4492.8757246744353</v>
      </c>
    </row>
    <row r="56" spans="1:17">
      <c r="A56" s="16" t="s">
        <v>38</v>
      </c>
      <c r="B56" s="63"/>
      <c r="C56" s="64"/>
      <c r="D56" s="13"/>
      <c r="E56" s="13"/>
      <c r="F56" s="54"/>
      <c r="G56" s="13"/>
      <c r="H56" s="13"/>
      <c r="I56" s="13"/>
      <c r="J56" s="54"/>
      <c r="K56" s="13"/>
      <c r="L56" s="13"/>
      <c r="M56" s="13"/>
      <c r="N56" s="54"/>
      <c r="O56" s="13"/>
      <c r="P56" s="13"/>
      <c r="Q56" s="69"/>
    </row>
    <row r="57" spans="1:17">
      <c r="A57" s="20" t="s">
        <v>33</v>
      </c>
      <c r="B57" s="63">
        <v>7026.3010111028625</v>
      </c>
      <c r="C57" s="64">
        <f>B57-'Benchmark 2015'!D154</f>
        <v>-235.52653280196773</v>
      </c>
      <c r="D57" s="13">
        <v>1484021.7555484998</v>
      </c>
      <c r="E57" s="13">
        <f>D57-'Benchmark 2015'!E154</f>
        <v>-73235.273705355357</v>
      </c>
      <c r="F57" s="54">
        <v>2060.9833053470647</v>
      </c>
      <c r="G57" s="13">
        <f>F57-'Benchmark 2015'!G154</f>
        <v>-105.17569617205072</v>
      </c>
      <c r="H57" s="13">
        <v>431920.7833422104</v>
      </c>
      <c r="I57" s="13">
        <f>H57-'Benchmark 2015'!P154</f>
        <v>-29593.821550512512</v>
      </c>
      <c r="J57" s="54">
        <v>4715.7609218011885</v>
      </c>
      <c r="K57" s="13">
        <f>J57-'Benchmark 2015'!S154</f>
        <v>-130.36465057937039</v>
      </c>
      <c r="L57" s="13">
        <v>1008671.7214490243</v>
      </c>
      <c r="M57" s="13">
        <f>L57-'Benchmark 2015'!AB154</f>
        <v>-43646.670451530255</v>
      </c>
      <c r="N57" s="54">
        <v>249.55678395460941</v>
      </c>
      <c r="O57" s="13">
        <f>N57-'Benchmark 2015'!AE154</f>
        <v>1.3813949453577834E-2</v>
      </c>
      <c r="P57" s="13">
        <v>43429.250757265494</v>
      </c>
      <c r="Q57" s="69">
        <f>P57-'Benchmark 2015'!AN154</f>
        <v>5.2182966880136519</v>
      </c>
    </row>
    <row r="58" spans="1:17">
      <c r="A58" s="20" t="s">
        <v>34</v>
      </c>
      <c r="B58" s="63">
        <v>7880.0521378869989</v>
      </c>
      <c r="C58" s="64">
        <f>B58-'Benchmark 2015'!D155</f>
        <v>-280.82377553779952</v>
      </c>
      <c r="D58" s="13">
        <v>3405759.3417116036</v>
      </c>
      <c r="E58" s="13">
        <f>D58-'Benchmark 2015'!E155</f>
        <v>-115419.05605111504</v>
      </c>
      <c r="F58" s="54">
        <v>1825.0211719371212</v>
      </c>
      <c r="G58" s="13">
        <f>F58-'Benchmark 2015'!G155</f>
        <v>-185.0952667824024</v>
      </c>
      <c r="H58" s="13">
        <v>768933.46316491801</v>
      </c>
      <c r="I58" s="13">
        <f>H58-'Benchmark 2015'!P155</f>
        <v>-74871.948043815326</v>
      </c>
      <c r="J58" s="54">
        <v>5535.0496183740688</v>
      </c>
      <c r="K58" s="13">
        <f>J58-'Benchmark 2015'!S155</f>
        <v>-95.731736312339308</v>
      </c>
      <c r="L58" s="13">
        <v>2395619.7138948818</v>
      </c>
      <c r="M58" s="13">
        <f>L58-'Benchmark 2015'!AB155</f>
        <v>-40548.355574454181</v>
      </c>
      <c r="N58" s="54">
        <v>519.98134757580931</v>
      </c>
      <c r="O58" s="13">
        <f>N58-'Benchmark 2015'!AE155</f>
        <v>3.227556941851617E-3</v>
      </c>
      <c r="P58" s="13">
        <v>241206.16465180097</v>
      </c>
      <c r="Q58" s="69">
        <f>P58-'Benchmark 2015'!AN155</f>
        <v>1.2475671518477611</v>
      </c>
    </row>
    <row r="59" spans="1:17">
      <c r="A59" s="21" t="s">
        <v>39</v>
      </c>
      <c r="B59" s="65">
        <v>14906.353148989861</v>
      </c>
      <c r="C59" s="66">
        <f>B59-'Benchmark 2015'!D156</f>
        <v>-516.35030833976816</v>
      </c>
      <c r="D59" s="22">
        <v>4889781.0972601045</v>
      </c>
      <c r="E59" s="22">
        <f>D59-'Benchmark 2015'!E156</f>
        <v>-188654.32975646853</v>
      </c>
      <c r="F59" s="56">
        <v>3886.0044772841857</v>
      </c>
      <c r="G59" s="22">
        <f>F59-'Benchmark 2015'!G156</f>
        <v>-290.27096295445335</v>
      </c>
      <c r="H59" s="22">
        <v>1200854.2465071287</v>
      </c>
      <c r="I59" s="22">
        <f>H59-'Benchmark 2015'!P156</f>
        <v>-104465.76959432731</v>
      </c>
      <c r="J59" s="56">
        <v>10250.810540175258</v>
      </c>
      <c r="K59" s="22">
        <f>J59-'Benchmark 2015'!S156</f>
        <v>-226.0963868917097</v>
      </c>
      <c r="L59" s="22">
        <v>3404291.4353439058</v>
      </c>
      <c r="M59" s="22">
        <f>L59-'Benchmark 2015'!AB156</f>
        <v>-84195.026025984902</v>
      </c>
      <c r="N59" s="56">
        <v>769.5381315304187</v>
      </c>
      <c r="O59" s="22">
        <f>N59-'Benchmark 2015'!AE156</f>
        <v>1.7041506395344186E-2</v>
      </c>
      <c r="P59" s="22">
        <v>284635.41540906654</v>
      </c>
      <c r="Q59" s="70">
        <f>P59-'Benchmark 2015'!AN156</f>
        <v>6.4658638400142081</v>
      </c>
    </row>
    <row r="60" spans="1:17">
      <c r="A60" s="76" t="s">
        <v>81</v>
      </c>
      <c r="B60" s="79">
        <v>38606.04836669231</v>
      </c>
      <c r="C60" s="80">
        <f>B60-'Benchmark 2015'!D157</f>
        <v>297.66325267433422</v>
      </c>
      <c r="D60" s="77">
        <v>17199839.666363567</v>
      </c>
      <c r="E60" s="77">
        <f>D60-'Benchmark 2015'!E157</f>
        <v>319738.28943885863</v>
      </c>
      <c r="F60" s="59">
        <v>8104.6299301477966</v>
      </c>
      <c r="G60" s="29">
        <f>F60-'Benchmark 2015'!G157</f>
        <v>-209.77410276153296</v>
      </c>
      <c r="H60" s="29">
        <v>3273721.3672981048</v>
      </c>
      <c r="I60" s="29">
        <f>H60-'Benchmark 2015'!P157</f>
        <v>-78340.798185403459</v>
      </c>
      <c r="J60" s="59">
        <v>26078.000662901693</v>
      </c>
      <c r="K60" s="29">
        <f>J60-'Benchmark 2015'!S157</f>
        <v>223.12797139392205</v>
      </c>
      <c r="L60" s="29">
        <v>11561953.188037133</v>
      </c>
      <c r="M60" s="29">
        <f>L60-'Benchmark 2015'!AB157</f>
        <v>226341.11630706117</v>
      </c>
      <c r="N60" s="59">
        <v>4423.4177736428219</v>
      </c>
      <c r="O60" s="29">
        <f>N60-'Benchmark 2015'!AE157</f>
        <v>284.3093840419433</v>
      </c>
      <c r="P60" s="29">
        <v>2364165.111028316</v>
      </c>
      <c r="Q60" s="71">
        <f>P60-'Benchmark 2015'!AN157</f>
        <v>171737.97131718742</v>
      </c>
    </row>
    <row r="61" spans="1:17">
      <c r="A61" s="75" t="s">
        <v>94</v>
      </c>
      <c r="B61" s="61"/>
      <c r="C61" s="62"/>
      <c r="D61" s="8"/>
      <c r="E61" s="8"/>
      <c r="F61" s="52"/>
      <c r="G61" s="8"/>
      <c r="H61" s="8"/>
      <c r="I61" s="8"/>
      <c r="J61" s="52"/>
      <c r="K61" s="8"/>
      <c r="L61" s="8"/>
      <c r="M61" s="8"/>
      <c r="N61" s="52"/>
      <c r="O61" s="8"/>
      <c r="P61" s="8"/>
      <c r="Q61" s="68"/>
    </row>
    <row r="62" spans="1:17">
      <c r="A62" s="16" t="s">
        <v>32</v>
      </c>
      <c r="B62" s="63"/>
      <c r="C62" s="64"/>
      <c r="D62" s="13"/>
      <c r="E62" s="13"/>
      <c r="F62" s="54"/>
      <c r="G62" s="13"/>
      <c r="H62" s="13"/>
      <c r="I62" s="13"/>
      <c r="J62" s="54"/>
      <c r="K62" s="13"/>
      <c r="L62" s="13"/>
      <c r="M62" s="13"/>
      <c r="N62" s="54"/>
      <c r="O62" s="13"/>
      <c r="P62" s="13"/>
      <c r="Q62" s="69"/>
    </row>
    <row r="63" spans="1:17">
      <c r="A63" s="20" t="s">
        <v>33</v>
      </c>
      <c r="B63" s="63">
        <v>9191.1332911067839</v>
      </c>
      <c r="C63" s="64">
        <f>B63-'Benchmark 2015'!D6</f>
        <v>3448.4603143168297</v>
      </c>
      <c r="D63" s="13">
        <v>3821129.3407502295</v>
      </c>
      <c r="E63" s="13">
        <f>D63-'Benchmark 2015'!E6</f>
        <v>874754.15250275098</v>
      </c>
      <c r="F63" s="54">
        <v>1934.3171377341846</v>
      </c>
      <c r="G63" s="13">
        <f>F63-'Benchmark 2015'!G6</f>
        <v>933.09281979804484</v>
      </c>
      <c r="H63" s="13">
        <v>896042.49953012122</v>
      </c>
      <c r="I63" s="13">
        <f>H63-'Benchmark 2015'!P6</f>
        <v>347260.81078012323</v>
      </c>
      <c r="J63" s="54">
        <v>6203.4700870405522</v>
      </c>
      <c r="K63" s="13">
        <f>J63-'Benchmark 2015'!S6</f>
        <v>2359.6298774091078</v>
      </c>
      <c r="L63" s="13">
        <v>2509704.5631629732</v>
      </c>
      <c r="M63" s="13">
        <f>L63-'Benchmark 2015'!AB6</f>
        <v>614624.65429917187</v>
      </c>
      <c r="N63" s="54">
        <v>1053.3460663320468</v>
      </c>
      <c r="O63" s="13">
        <f>N63-'Benchmark 2015'!AE6</f>
        <v>155.73761710967733</v>
      </c>
      <c r="P63" s="13">
        <v>415382.27805712994</v>
      </c>
      <c r="Q63" s="69">
        <f>P63-'Benchmark 2015'!AN6</f>
        <v>-87131.312576549419</v>
      </c>
    </row>
    <row r="64" spans="1:17">
      <c r="A64" s="20" t="s">
        <v>34</v>
      </c>
      <c r="B64" s="63">
        <v>4442.998746773339</v>
      </c>
      <c r="C64" s="64">
        <f>B64-'Benchmark 2015'!D7</f>
        <v>2185.0511249245756</v>
      </c>
      <c r="D64" s="13">
        <v>3202744.5841523753</v>
      </c>
      <c r="E64" s="13">
        <f>D64-'Benchmark 2015'!E7</f>
        <v>1567213.9313345496</v>
      </c>
      <c r="F64" s="54">
        <v>604.75190281678124</v>
      </c>
      <c r="G64" s="13">
        <f>F64-'Benchmark 2015'!G7</f>
        <v>350.14591509373594</v>
      </c>
      <c r="H64" s="13">
        <v>391932.93311530456</v>
      </c>
      <c r="I64" s="13">
        <f>H64-'Benchmark 2015'!P7</f>
        <v>222707.91748311667</v>
      </c>
      <c r="J64" s="54">
        <v>2794.2496605422475</v>
      </c>
      <c r="K64" s="13">
        <f>J64-'Benchmark 2015'!S7</f>
        <v>1145.1021205267919</v>
      </c>
      <c r="L64" s="13">
        <v>2000826.6791398509</v>
      </c>
      <c r="M64" s="13">
        <f>L64-'Benchmark 2015'!AB7</f>
        <v>790500.72295868397</v>
      </c>
      <c r="N64" s="54">
        <v>1043.9971834143098</v>
      </c>
      <c r="O64" s="13">
        <f>N64-'Benchmark 2015'!AE7</f>
        <v>689.80308930404726</v>
      </c>
      <c r="P64" s="13">
        <v>809984.9718972171</v>
      </c>
      <c r="Q64" s="69">
        <f>P64-'Benchmark 2015'!AN7</f>
        <v>554005.29089274607</v>
      </c>
    </row>
    <row r="65" spans="1:17">
      <c r="A65" s="21" t="s">
        <v>35</v>
      </c>
      <c r="B65" s="65">
        <v>13634.132037880123</v>
      </c>
      <c r="C65" s="66">
        <f>B65-'Benchmark 2015'!D8</f>
        <v>5633.5114392414052</v>
      </c>
      <c r="D65" s="22">
        <v>7023873.9249026049</v>
      </c>
      <c r="E65" s="22">
        <f>D65-'Benchmark 2015'!E8</f>
        <v>2441968.0838373005</v>
      </c>
      <c r="F65" s="56">
        <v>2539.0690405509658</v>
      </c>
      <c r="G65" s="22">
        <f>F65-'Benchmark 2015'!G8</f>
        <v>1283.2387348917807</v>
      </c>
      <c r="H65" s="22">
        <v>1287975.4326454259</v>
      </c>
      <c r="I65" s="22">
        <f>H65-'Benchmark 2015'!P8</f>
        <v>569968.72826324007</v>
      </c>
      <c r="J65" s="56">
        <v>8997.7197475827998</v>
      </c>
      <c r="K65" s="22">
        <f>J65-'Benchmark 2015'!S8</f>
        <v>3504.7319979358999</v>
      </c>
      <c r="L65" s="22">
        <v>4510531.2423028266</v>
      </c>
      <c r="M65" s="22">
        <f>L65-'Benchmark 2015'!AB8</f>
        <v>1405125.3772578579</v>
      </c>
      <c r="N65" s="56">
        <v>2097.3432497463564</v>
      </c>
      <c r="O65" s="22">
        <f>N65-'Benchmark 2015'!AE8</f>
        <v>845.54070641372437</v>
      </c>
      <c r="P65" s="22">
        <v>1225367.2499543473</v>
      </c>
      <c r="Q65" s="70">
        <f>P65-'Benchmark 2015'!AN8</f>
        <v>466873.97831619694</v>
      </c>
    </row>
    <row r="66" spans="1:17">
      <c r="A66" s="16" t="s">
        <v>36</v>
      </c>
      <c r="B66" s="63"/>
      <c r="C66" s="64"/>
      <c r="D66" s="13"/>
      <c r="E66" s="13"/>
      <c r="F66" s="54"/>
      <c r="G66" s="13"/>
      <c r="H66" s="13"/>
      <c r="I66" s="13"/>
      <c r="J66" s="54"/>
      <c r="K66" s="13"/>
      <c r="L66" s="13"/>
      <c r="M66" s="13"/>
      <c r="N66" s="54"/>
      <c r="O66" s="13"/>
      <c r="P66" s="13"/>
      <c r="Q66" s="69"/>
    </row>
    <row r="67" spans="1:17">
      <c r="A67" s="20" t="s">
        <v>33</v>
      </c>
      <c r="B67" s="63">
        <v>4227.241852539004</v>
      </c>
      <c r="C67" s="64">
        <f>B67-'Benchmark 2015'!D10</f>
        <v>2561.5719671449588</v>
      </c>
      <c r="D67" s="13">
        <v>1419006.4959740003</v>
      </c>
      <c r="E67" s="13">
        <f>D67-'Benchmark 2015'!E10</f>
        <v>813319.89874377125</v>
      </c>
      <c r="F67" s="54">
        <v>646.92267026904847</v>
      </c>
      <c r="G67" s="13">
        <f>F67-'Benchmark 2015'!G10</f>
        <v>208.20393827251405</v>
      </c>
      <c r="H67" s="13">
        <v>236411.50923863004</v>
      </c>
      <c r="I67" s="13">
        <f>H67-'Benchmark 2015'!P10</f>
        <v>53763.263425678684</v>
      </c>
      <c r="J67" s="54">
        <v>2915.8027391485452</v>
      </c>
      <c r="K67" s="13">
        <f>J67-'Benchmark 2015'!S10</f>
        <v>1929.5436341835084</v>
      </c>
      <c r="L67" s="13">
        <v>977047.7336043251</v>
      </c>
      <c r="M67" s="13">
        <f>L67-'Benchmark 2015'!AB10</f>
        <v>628865.36170450808</v>
      </c>
      <c r="N67" s="54">
        <v>664.51644312141048</v>
      </c>
      <c r="O67" s="13">
        <f>N67-'Benchmark 2015'!AE10</f>
        <v>423.82439468893688</v>
      </c>
      <c r="P67" s="13">
        <v>205547.25313104314</v>
      </c>
      <c r="Q67" s="69">
        <f>P67-'Benchmark 2015'!AN10</f>
        <v>130691.27361358237</v>
      </c>
    </row>
    <row r="68" spans="1:17">
      <c r="A68" s="20" t="s">
        <v>34</v>
      </c>
      <c r="B68" s="63">
        <v>2741.7293049410946</v>
      </c>
      <c r="C68" s="64">
        <f>B68-'Benchmark 2015'!D11</f>
        <v>1801.5121184512955</v>
      </c>
      <c r="D68" s="13">
        <v>1800910.9405335223</v>
      </c>
      <c r="E68" s="13">
        <f>D68-'Benchmark 2015'!E11</f>
        <v>1212045.2344070389</v>
      </c>
      <c r="F68" s="54">
        <v>422.5118252219836</v>
      </c>
      <c r="G68" s="13">
        <f>F68-'Benchmark 2015'!G11</f>
        <v>301.79288852405227</v>
      </c>
      <c r="H68" s="13">
        <v>310714.69930305902</v>
      </c>
      <c r="I68" s="13">
        <f>H68-'Benchmark 2015'!P11</f>
        <v>227302.62220764474</v>
      </c>
      <c r="J68" s="54">
        <v>1917.9338606738886</v>
      </c>
      <c r="K68" s="13">
        <f>J68-'Benchmark 2015'!S11</f>
        <v>1259.2168300935627</v>
      </c>
      <c r="L68" s="13">
        <v>1253320.2429449854</v>
      </c>
      <c r="M68" s="13">
        <f>L68-'Benchmark 2015'!AB11</f>
        <v>831834.28547166882</v>
      </c>
      <c r="N68" s="54">
        <v>401.28361904522251</v>
      </c>
      <c r="O68" s="13">
        <f>N68-'Benchmark 2015'!AE11</f>
        <v>240.50239983368058</v>
      </c>
      <c r="P68" s="13">
        <v>236875.99828547717</v>
      </c>
      <c r="Q68" s="69">
        <f>P68-'Benchmark 2015'!AN11</f>
        <v>152908.32672772475</v>
      </c>
    </row>
    <row r="69" spans="1:17">
      <c r="A69" s="21" t="s">
        <v>37</v>
      </c>
      <c r="B69" s="65">
        <v>6968.9711574800986</v>
      </c>
      <c r="C69" s="66">
        <f>B69-'Benchmark 2015'!D12</f>
        <v>4363.0840855962542</v>
      </c>
      <c r="D69" s="22">
        <v>3219917.4365075226</v>
      </c>
      <c r="E69" s="22">
        <f>D69-'Benchmark 2015'!E12</f>
        <v>2025365.1331508101</v>
      </c>
      <c r="F69" s="56">
        <v>1069.4344954910321</v>
      </c>
      <c r="G69" s="22">
        <f>F69-'Benchmark 2015'!G12</f>
        <v>509.99682679656632</v>
      </c>
      <c r="H69" s="22">
        <v>547126.20854168921</v>
      </c>
      <c r="I69" s="22">
        <f>H69-'Benchmark 2015'!P12</f>
        <v>281065.88563332346</v>
      </c>
      <c r="J69" s="56">
        <v>4833.7365998224341</v>
      </c>
      <c r="K69" s="22">
        <f>J69-'Benchmark 2015'!S12</f>
        <v>3188.7604642770712</v>
      </c>
      <c r="L69" s="22">
        <v>2230367.9765493111</v>
      </c>
      <c r="M69" s="22">
        <f>L69-'Benchmark 2015'!AB12</f>
        <v>1460699.6471761775</v>
      </c>
      <c r="N69" s="56">
        <v>1065.8000621666329</v>
      </c>
      <c r="O69" s="22">
        <f>N69-'Benchmark 2015'!AE12</f>
        <v>664.32679452261732</v>
      </c>
      <c r="P69" s="22">
        <v>442423.2514165201</v>
      </c>
      <c r="Q69" s="70">
        <f>P69-'Benchmark 2015'!AN12</f>
        <v>283599.60034130688</v>
      </c>
    </row>
    <row r="70" spans="1:17">
      <c r="A70" s="16" t="s">
        <v>38</v>
      </c>
      <c r="B70" s="63"/>
      <c r="C70" s="64"/>
      <c r="D70" s="13"/>
      <c r="E70" s="13"/>
      <c r="F70" s="54"/>
      <c r="G70" s="13"/>
      <c r="H70" s="13"/>
      <c r="I70" s="13"/>
      <c r="J70" s="54"/>
      <c r="K70" s="13"/>
      <c r="L70" s="13"/>
      <c r="M70" s="13"/>
      <c r="N70" s="54"/>
      <c r="O70" s="13"/>
      <c r="P70" s="13"/>
      <c r="Q70" s="69"/>
    </row>
    <row r="71" spans="1:17">
      <c r="A71" s="20" t="s">
        <v>33</v>
      </c>
      <c r="B71" s="63">
        <v>2137.3784290085041</v>
      </c>
      <c r="C71" s="64">
        <f>B71-'Benchmark 2015'!D14</f>
        <v>213.03731704359484</v>
      </c>
      <c r="D71" s="13">
        <v>378494.16840511892</v>
      </c>
      <c r="E71" s="13">
        <f>D71-'Benchmark 2015'!E14</f>
        <v>51308.741557093686</v>
      </c>
      <c r="F71" s="54">
        <v>526.93076761190753</v>
      </c>
      <c r="G71" s="13">
        <f>F71-'Benchmark 2015'!G14</f>
        <v>57.425604595702225</v>
      </c>
      <c r="H71" s="13">
        <v>101779.57138575343</v>
      </c>
      <c r="I71" s="13">
        <f>H71-'Benchmark 2015'!P14</f>
        <v>14744.444101041707</v>
      </c>
      <c r="J71" s="54">
        <v>1419.6066758655679</v>
      </c>
      <c r="K71" s="13">
        <f>J71-'Benchmark 2015'!S14</f>
        <v>152.88865036235779</v>
      </c>
      <c r="L71" s="13">
        <v>249388.47535212943</v>
      </c>
      <c r="M71" s="13">
        <f>L71-'Benchmark 2015'!AB14</f>
        <v>33282.109970461432</v>
      </c>
      <c r="N71" s="54">
        <v>190.84098553102899</v>
      </c>
      <c r="O71" s="13">
        <f>N71-'Benchmark 2015'!AE14</f>
        <v>2.723062085535247</v>
      </c>
      <c r="P71" s="13">
        <v>27326.12166723601</v>
      </c>
      <c r="Q71" s="69">
        <f>P71-'Benchmark 2015'!AN14</f>
        <v>3282.1874855905189</v>
      </c>
    </row>
    <row r="72" spans="1:17">
      <c r="A72" s="20" t="s">
        <v>34</v>
      </c>
      <c r="B72" s="63">
        <v>3404.8354359317304</v>
      </c>
      <c r="C72" s="64">
        <f>B72-'Benchmark 2015'!D15</f>
        <v>327.96506997362758</v>
      </c>
      <c r="D72" s="13">
        <v>2113899.8467439981</v>
      </c>
      <c r="E72" s="13">
        <f>D72-'Benchmark 2015'!E15</f>
        <v>334316.31795299775</v>
      </c>
      <c r="F72" s="54">
        <v>722.95818808957267</v>
      </c>
      <c r="G72" s="13">
        <f>F72-'Benchmark 2015'!G15</f>
        <v>130.06675418883242</v>
      </c>
      <c r="H72" s="13">
        <v>483758.14645735826</v>
      </c>
      <c r="I72" s="13">
        <f>H72-'Benchmark 2015'!P15</f>
        <v>139140.14291240432</v>
      </c>
      <c r="J72" s="54">
        <v>2301.6484008331122</v>
      </c>
      <c r="K72" s="13">
        <f>J72-'Benchmark 2015'!S15</f>
        <v>204.22376495679919</v>
      </c>
      <c r="L72" s="13">
        <v>1407839.9631185536</v>
      </c>
      <c r="M72" s="13">
        <f>L72-'Benchmark 2015'!AB15</f>
        <v>197122.86011044797</v>
      </c>
      <c r="N72" s="54">
        <v>380.22884700904581</v>
      </c>
      <c r="O72" s="13">
        <f>N72-'Benchmark 2015'!AE15</f>
        <v>-6.3254491720038573</v>
      </c>
      <c r="P72" s="13">
        <v>222301.73716808672</v>
      </c>
      <c r="Q72" s="69">
        <f>P72-'Benchmark 2015'!AN15</f>
        <v>-1946.6850698540802</v>
      </c>
    </row>
    <row r="73" spans="1:17">
      <c r="A73" s="21" t="s">
        <v>39</v>
      </c>
      <c r="B73" s="65">
        <v>5542.213864940235</v>
      </c>
      <c r="C73" s="66">
        <f>B73-'Benchmark 2015'!D16</f>
        <v>541.00238701722265</v>
      </c>
      <c r="D73" s="22">
        <v>2492394.0151491165</v>
      </c>
      <c r="E73" s="22">
        <f>D73-'Benchmark 2015'!E16</f>
        <v>385625.05951009085</v>
      </c>
      <c r="F73" s="56">
        <v>1249.8889557014802</v>
      </c>
      <c r="G73" s="22">
        <f>F73-'Benchmark 2015'!G16</f>
        <v>187.49235878453464</v>
      </c>
      <c r="H73" s="22">
        <v>585537.71784311172</v>
      </c>
      <c r="I73" s="22">
        <f>H73-'Benchmark 2015'!P16</f>
        <v>153884.58701344597</v>
      </c>
      <c r="J73" s="56">
        <v>3721.2550766986801</v>
      </c>
      <c r="K73" s="22">
        <f>J73-'Benchmark 2015'!S16</f>
        <v>357.11241531915721</v>
      </c>
      <c r="L73" s="22">
        <v>1657228.438470684</v>
      </c>
      <c r="M73" s="22">
        <f>L73-'Benchmark 2015'!AB16</f>
        <v>230404.97008091048</v>
      </c>
      <c r="N73" s="56">
        <v>571.0698325400748</v>
      </c>
      <c r="O73" s="22">
        <f>N73-'Benchmark 2015'!AE16</f>
        <v>-3.6023870864686387</v>
      </c>
      <c r="P73" s="22">
        <v>249627.85883532284</v>
      </c>
      <c r="Q73" s="70">
        <f>P73-'Benchmark 2015'!AN16</f>
        <v>1335.5024157366133</v>
      </c>
    </row>
    <row r="74" spans="1:17">
      <c r="A74" s="81" t="s">
        <v>40</v>
      </c>
      <c r="B74" s="82">
        <v>26145.317060300455</v>
      </c>
      <c r="C74" s="83">
        <f>B74-'Benchmark 2015'!D17</f>
        <v>10537.59791185488</v>
      </c>
      <c r="D74" s="84">
        <v>12736185.376559246</v>
      </c>
      <c r="E74" s="84">
        <f>D74-'Benchmark 2015'!E17</f>
        <v>4852958.2764982041</v>
      </c>
      <c r="F74" s="73">
        <v>4858.3924917434788</v>
      </c>
      <c r="G74" s="72">
        <f>F74-'Benchmark 2015'!G17</f>
        <v>1980.7279204728825</v>
      </c>
      <c r="H74" s="72">
        <v>2420639.3590302276</v>
      </c>
      <c r="I74" s="72">
        <f>H74-'Benchmark 2015'!P17</f>
        <v>1004919.2009100104</v>
      </c>
      <c r="J74" s="73">
        <v>17552.711424103916</v>
      </c>
      <c r="K74" s="72">
        <f>J74-'Benchmark 2015'!S17</f>
        <v>7050.6048775321287</v>
      </c>
      <c r="L74" s="72">
        <v>8398127.6573228147</v>
      </c>
      <c r="M74" s="72">
        <f>L74-'Benchmark 2015'!AB17</f>
        <v>3096229.9945149394</v>
      </c>
      <c r="N74" s="73">
        <v>3734.2131444530646</v>
      </c>
      <c r="O74" s="72">
        <f>N74-'Benchmark 2015'!AE17</f>
        <v>1506.2651138498736</v>
      </c>
      <c r="P74" s="72">
        <v>1917418.3602061912</v>
      </c>
      <c r="Q74" s="74">
        <f>P74-'Benchmark 2015'!AN17</f>
        <v>751809.08107324177</v>
      </c>
    </row>
  </sheetData>
  <mergeCells count="20">
    <mergeCell ref="A2:A4"/>
    <mergeCell ref="B2:B4"/>
    <mergeCell ref="C2:C4"/>
    <mergeCell ref="D2:D4"/>
    <mergeCell ref="E2:E4"/>
    <mergeCell ref="F2:I2"/>
    <mergeCell ref="J2:M2"/>
    <mergeCell ref="N2:Q2"/>
    <mergeCell ref="F3:F4"/>
    <mergeCell ref="H3:H4"/>
    <mergeCell ref="I3:I4"/>
    <mergeCell ref="J3:J4"/>
    <mergeCell ref="L3:L4"/>
    <mergeCell ref="G3:G4"/>
    <mergeCell ref="K3:K4"/>
    <mergeCell ref="M3:M4"/>
    <mergeCell ref="O3:O4"/>
    <mergeCell ref="Q3:Q4"/>
    <mergeCell ref="N3:N4"/>
    <mergeCell ref="P3:P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Benchmark 2015</vt:lpstr>
      <vt:lpstr>OCT 2016</vt:lpstr>
      <vt:lpstr>Comparison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mwsmith</dc:creator>
  <cp:lastModifiedBy>mwsmith</cp:lastModifiedBy>
  <dcterms:created xsi:type="dcterms:W3CDTF">2016-06-24T16:06:42Z</dcterms:created>
  <dcterms:modified xsi:type="dcterms:W3CDTF">2016-10-31T17:34:38Z</dcterms:modified>
</cp:coreProperties>
</file>